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164" windowHeight="120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" i="1" l="1"/>
  <c r="I3" i="1" s="1"/>
  <c r="K3" i="1" s="1"/>
  <c r="H4" i="1"/>
  <c r="H5" i="1"/>
  <c r="I5" i="1" s="1"/>
  <c r="K5" i="1" s="1"/>
  <c r="H6" i="1"/>
  <c r="H7" i="1"/>
  <c r="H8" i="1"/>
  <c r="H9" i="1"/>
  <c r="I9" i="1" s="1"/>
  <c r="K9" i="1" s="1"/>
  <c r="H10" i="1"/>
  <c r="H11" i="1"/>
  <c r="I11" i="1" s="1"/>
  <c r="K11" i="1" s="1"/>
  <c r="H12" i="1"/>
  <c r="I12" i="1" s="1"/>
  <c r="K12" i="1" s="1"/>
  <c r="H13" i="1"/>
  <c r="I13" i="1" s="1"/>
  <c r="K13" i="1" s="1"/>
  <c r="H14" i="1"/>
  <c r="H15" i="1"/>
  <c r="H16" i="1"/>
  <c r="I16" i="1" s="1"/>
  <c r="K16" i="1" s="1"/>
  <c r="H17" i="1"/>
  <c r="I17" i="1" s="1"/>
  <c r="K17" i="1" s="1"/>
  <c r="H18" i="1"/>
  <c r="I18" i="1" s="1"/>
  <c r="K18" i="1" s="1"/>
  <c r="AF18" i="1" s="1"/>
  <c r="H19" i="1"/>
  <c r="I19" i="1" s="1"/>
  <c r="K19" i="1" s="1"/>
  <c r="H20" i="1"/>
  <c r="H21" i="1"/>
  <c r="I21" i="1" s="1"/>
  <c r="K21" i="1" s="1"/>
  <c r="H22" i="1"/>
  <c r="H23" i="1"/>
  <c r="H24" i="1"/>
  <c r="I24" i="1" s="1"/>
  <c r="K24" i="1" s="1"/>
  <c r="H25" i="1"/>
  <c r="I25" i="1" s="1"/>
  <c r="K25" i="1" s="1"/>
  <c r="H26" i="1"/>
  <c r="I26" i="1" s="1"/>
  <c r="K26" i="1" s="1"/>
  <c r="H27" i="1"/>
  <c r="I27" i="1" s="1"/>
  <c r="K27" i="1" s="1"/>
  <c r="H28" i="1"/>
  <c r="I28" i="1" s="1"/>
  <c r="K28" i="1" s="1"/>
  <c r="H29" i="1"/>
  <c r="I29" i="1" s="1"/>
  <c r="K29" i="1" s="1"/>
  <c r="AF29" i="1" s="1"/>
  <c r="H30" i="1"/>
  <c r="H31" i="1"/>
  <c r="I31" i="1" s="1"/>
  <c r="K31" i="1" s="1"/>
  <c r="AD31" i="1"/>
  <c r="AD30" i="1"/>
  <c r="I30" i="1"/>
  <c r="K30" i="1" s="1"/>
  <c r="AD29" i="1"/>
  <c r="AD28" i="1"/>
  <c r="AD27" i="1"/>
  <c r="AD26" i="1"/>
  <c r="AD25" i="1"/>
  <c r="AD24" i="1"/>
  <c r="AD23" i="1"/>
  <c r="I23" i="1"/>
  <c r="K23" i="1" s="1"/>
  <c r="AD22" i="1"/>
  <c r="I22" i="1"/>
  <c r="K22" i="1" s="1"/>
  <c r="AD21" i="1"/>
  <c r="AD20" i="1"/>
  <c r="I20" i="1"/>
  <c r="K20" i="1" s="1"/>
  <c r="AD19" i="1"/>
  <c r="AD18" i="1"/>
  <c r="AD17" i="1"/>
  <c r="AD16" i="1"/>
  <c r="AD15" i="1"/>
  <c r="I15" i="1"/>
  <c r="K15" i="1" s="1"/>
  <c r="AD14" i="1"/>
  <c r="I14" i="1"/>
  <c r="K14" i="1" s="1"/>
  <c r="AD13" i="1"/>
  <c r="AD12" i="1"/>
  <c r="AD11" i="1"/>
  <c r="AD10" i="1"/>
  <c r="I10" i="1"/>
  <c r="K10" i="1" s="1"/>
  <c r="AD9" i="1"/>
  <c r="AD8" i="1"/>
  <c r="I8" i="1"/>
  <c r="K8" i="1" s="1"/>
  <c r="AD7" i="1"/>
  <c r="I7" i="1"/>
  <c r="K7" i="1" s="1"/>
  <c r="AD6" i="1"/>
  <c r="I6" i="1"/>
  <c r="K6" i="1" s="1"/>
  <c r="AD5" i="1"/>
  <c r="AD4" i="1"/>
  <c r="I4" i="1"/>
  <c r="K4" i="1" s="1"/>
  <c r="AD3" i="1"/>
  <c r="AF26" i="1" l="1"/>
  <c r="AF12" i="1"/>
  <c r="AF16" i="1"/>
  <c r="AF24" i="1"/>
  <c r="AF28" i="1"/>
  <c r="AF3" i="1"/>
  <c r="AF4" i="1"/>
  <c r="AF10" i="1"/>
  <c r="AF20" i="1"/>
  <c r="AF27" i="1"/>
  <c r="AF7" i="1"/>
  <c r="AF14" i="1"/>
  <c r="AF17" i="1"/>
  <c r="AF30" i="1"/>
  <c r="AF8" i="1"/>
  <c r="AF21" i="1"/>
  <c r="AF11" i="1"/>
  <c r="AF25" i="1"/>
  <c r="AF5" i="1"/>
  <c r="AF15" i="1"/>
  <c r="AF22" i="1"/>
  <c r="AF6" i="1"/>
  <c r="AF19" i="1"/>
  <c r="AF23" i="1"/>
  <c r="AF9" i="1"/>
  <c r="AF13" i="1"/>
  <c r="AF31" i="1"/>
</calcChain>
</file>

<file path=xl/sharedStrings.xml><?xml version="1.0" encoding="utf-8"?>
<sst xmlns="http://schemas.openxmlformats.org/spreadsheetml/2006/main" count="253" uniqueCount="115">
  <si>
    <t>学号</t>
  </si>
  <si>
    <t>行政班</t>
  </si>
  <si>
    <t>累计获得总学分</t>
  </si>
  <si>
    <t>主修专业课程累计获得总学分</t>
  </si>
  <si>
    <t>主修专业课程累计平均绩点</t>
    <phoneticPr fontId="4" type="noConversion"/>
  </si>
  <si>
    <t>所有课程累计平均绩点</t>
  </si>
  <si>
    <t>综合均绩</t>
    <phoneticPr fontId="4" type="noConversion"/>
  </si>
  <si>
    <t>学业成绩</t>
    <phoneticPr fontId="4" type="noConversion"/>
  </si>
  <si>
    <t>推免加分</t>
    <phoneticPr fontId="4" type="noConversion"/>
  </si>
  <si>
    <t>最终成绩</t>
    <phoneticPr fontId="4" type="noConversion"/>
  </si>
  <si>
    <t>排名</t>
    <phoneticPr fontId="4" type="noConversion"/>
  </si>
  <si>
    <t>英语成绩</t>
    <phoneticPr fontId="4" type="noConversion"/>
  </si>
  <si>
    <t>推免意向</t>
    <phoneticPr fontId="4" type="noConversion"/>
  </si>
  <si>
    <t>本学院直博</t>
    <phoneticPr fontId="4" type="noConversion"/>
  </si>
  <si>
    <t xml:space="preserve"> 本学院科硕</t>
    <phoneticPr fontId="4" type="noConversion"/>
  </si>
  <si>
    <t>本学院专硕</t>
    <phoneticPr fontId="4" type="noConversion"/>
  </si>
  <si>
    <t>外推</t>
    <phoneticPr fontId="4" type="noConversion"/>
  </si>
  <si>
    <t>机电直博</t>
    <phoneticPr fontId="4" type="noConversion"/>
  </si>
  <si>
    <t>机电科硕</t>
    <phoneticPr fontId="4" type="noConversion"/>
  </si>
  <si>
    <t>机电专硕</t>
    <phoneticPr fontId="4" type="noConversion"/>
  </si>
  <si>
    <t>机电外</t>
    <phoneticPr fontId="4" type="noConversion"/>
  </si>
  <si>
    <t>外推</t>
    <phoneticPr fontId="4" type="noConversion"/>
  </si>
  <si>
    <t>联系方式</t>
    <phoneticPr fontId="4" type="noConversion"/>
  </si>
  <si>
    <t>面试（100分）</t>
    <phoneticPr fontId="4" type="noConversion"/>
  </si>
  <si>
    <t>组内排名</t>
    <phoneticPr fontId="4" type="noConversion"/>
  </si>
  <si>
    <t>总成绩</t>
    <phoneticPr fontId="4" type="noConversion"/>
  </si>
  <si>
    <t>备注</t>
    <phoneticPr fontId="4" type="noConversion"/>
  </si>
  <si>
    <t>是否获得推免</t>
    <phoneticPr fontId="4" type="noConversion"/>
  </si>
  <si>
    <t>3160104038</t>
  </si>
  <si>
    <t>机械电子工程1603</t>
  </si>
  <si>
    <t>校内直攻博生</t>
  </si>
  <si>
    <t>X</t>
    <phoneticPr fontId="4" type="noConversion"/>
  </si>
  <si>
    <t>×</t>
    <phoneticPr fontId="4" type="noConversion"/>
  </si>
  <si>
    <t>15602210624</t>
  </si>
  <si>
    <t>是</t>
    <phoneticPr fontId="4" type="noConversion"/>
  </si>
  <si>
    <t>3160104907</t>
  </si>
  <si>
    <t>机械电子工程1601</t>
  </si>
  <si>
    <t>校外硕士</t>
  </si>
  <si>
    <t>18868108509</t>
  </si>
  <si>
    <t>3160103986</t>
  </si>
  <si>
    <t>13929248923</t>
  </si>
  <si>
    <t>3160103985</t>
  </si>
  <si>
    <t>17367078032</t>
  </si>
  <si>
    <t>竞赛</t>
    <phoneticPr fontId="4" type="noConversion"/>
  </si>
  <si>
    <t>3160105014</t>
  </si>
  <si>
    <t>CET6  482</t>
  </si>
  <si>
    <t>18868115507</t>
  </si>
  <si>
    <t>3160102660</t>
  </si>
  <si>
    <t>机械电子工程1602</t>
  </si>
  <si>
    <t>校内硕士</t>
  </si>
  <si>
    <t>18106548173</t>
  </si>
  <si>
    <t>3160103841</t>
  </si>
  <si>
    <t>18868116392</t>
  </si>
  <si>
    <t>3160102675</t>
  </si>
  <si>
    <t>15757321428</t>
  </si>
  <si>
    <t>3160103979</t>
  </si>
  <si>
    <t>校内硕士</t>
    <phoneticPr fontId="4" type="noConversion"/>
  </si>
  <si>
    <t>18868111330</t>
    <phoneticPr fontId="4" type="noConversion"/>
  </si>
  <si>
    <t>90</t>
    <phoneticPr fontId="4" type="noConversion"/>
  </si>
  <si>
    <t>88</t>
    <phoneticPr fontId="4" type="noConversion"/>
  </si>
  <si>
    <t>85</t>
    <phoneticPr fontId="4" type="noConversion"/>
  </si>
  <si>
    <t>87</t>
    <phoneticPr fontId="4" type="noConversion"/>
  </si>
  <si>
    <t>3160103990</t>
  </si>
  <si>
    <t>18868115767</t>
  </si>
  <si>
    <t>3160105382</t>
  </si>
  <si>
    <t>17367078524</t>
  </si>
  <si>
    <t>3160102710</t>
  </si>
  <si>
    <t>18868110021</t>
  </si>
  <si>
    <t>3160102666</t>
  </si>
  <si>
    <t>18868106447</t>
  </si>
  <si>
    <t>3160103984</t>
  </si>
  <si>
    <t>1886811829</t>
  </si>
  <si>
    <t>3160105224</t>
  </si>
  <si>
    <t>18868119867</t>
  </si>
  <si>
    <t>3160104508</t>
  </si>
  <si>
    <t>校内硕博连读</t>
  </si>
  <si>
    <t>18868119960</t>
  </si>
  <si>
    <t>3160101144</t>
  </si>
  <si>
    <t>19858116213</t>
  </si>
  <si>
    <t>3160102682</t>
  </si>
  <si>
    <t>18106548193</t>
  </si>
  <si>
    <t>可能会拿到体育单列名额</t>
    <phoneticPr fontId="4" type="noConversion"/>
  </si>
  <si>
    <t>3160104641</t>
  </si>
  <si>
    <t>18106547680</t>
  </si>
  <si>
    <t>候补</t>
    <phoneticPr fontId="4" type="noConversion"/>
  </si>
  <si>
    <t>3160104736</t>
  </si>
  <si>
    <t>18868108980</t>
  </si>
  <si>
    <t>3160101834</t>
  </si>
  <si>
    <t>3160103978</t>
  </si>
  <si>
    <t>18868117350</t>
  </si>
  <si>
    <t>3160104222</t>
  </si>
  <si>
    <t>英语六级476</t>
  </si>
  <si>
    <t>专业学位</t>
  </si>
  <si>
    <t>18868115501</t>
  </si>
  <si>
    <t>竺院</t>
    <phoneticPr fontId="4" type="noConversion"/>
  </si>
  <si>
    <t>3160102688</t>
  </si>
  <si>
    <t>18868104585</t>
  </si>
  <si>
    <t>3160102706</t>
  </si>
  <si>
    <t>15988296543</t>
  </si>
  <si>
    <t>3160105481</t>
  </si>
  <si>
    <t>CET6—523</t>
  </si>
  <si>
    <t>13306519182</t>
  </si>
  <si>
    <t>3160101833</t>
  </si>
  <si>
    <t>18868104977</t>
  </si>
  <si>
    <t>3160104224</t>
  </si>
  <si>
    <t>17367078213</t>
  </si>
  <si>
    <t>3160105483</t>
  </si>
  <si>
    <t>13306516371</t>
  </si>
  <si>
    <t xml:space="preserve">竞赛 </t>
    <phoneticPr fontId="4" type="noConversion"/>
  </si>
  <si>
    <t>竞赛</t>
    <phoneticPr fontId="4" type="noConversion"/>
  </si>
  <si>
    <t>中物所后补</t>
    <phoneticPr fontId="4" type="noConversion"/>
  </si>
  <si>
    <t>竺院辅修候补名额</t>
    <phoneticPr fontId="3" type="noConversion"/>
  </si>
  <si>
    <t>卓工班</t>
    <phoneticPr fontId="3" type="noConversion"/>
  </si>
  <si>
    <t>机械电子工程专业推免名单</t>
    <phoneticPr fontId="3" type="noConversion"/>
  </si>
  <si>
    <t>序号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</si>
</sst>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indexed="14"/>
      <name val="宋体"/>
      <family val="3"/>
      <charset val="134"/>
    </font>
    <font>
      <b/>
      <sz val="11"/>
      <color indexed="14"/>
      <name val="宋体"/>
      <family val="3"/>
      <charset val="134"/>
    </font>
    <font>
      <b/>
      <sz val="12"/>
      <color indexed="14"/>
      <name val="宋体"/>
      <family val="3"/>
      <charset val="134"/>
    </font>
    <font>
      <sz val="10"/>
      <color indexed="14"/>
      <name val="宋体"/>
      <family val="3"/>
      <charset val="134"/>
    </font>
    <font>
      <sz val="10"/>
      <color indexed="53"/>
      <name val="宋体"/>
      <family val="3"/>
      <charset val="134"/>
    </font>
    <font>
      <sz val="11"/>
      <color indexed="53"/>
      <name val="宋体"/>
      <family val="3"/>
      <charset val="134"/>
    </font>
    <font>
      <b/>
      <sz val="11"/>
      <color indexed="53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1"/>
      <color indexed="57"/>
      <name val="宋体"/>
      <family val="3"/>
      <charset val="134"/>
    </font>
    <font>
      <b/>
      <sz val="11"/>
      <color indexed="57"/>
      <name val="宋体"/>
      <family val="3"/>
      <charset val="134"/>
    </font>
    <font>
      <b/>
      <sz val="12"/>
      <color indexed="57"/>
      <name val="宋体"/>
      <family val="3"/>
      <charset val="134"/>
    </font>
    <font>
      <sz val="10"/>
      <color indexed="57"/>
      <name val="宋体"/>
      <family val="3"/>
      <charset val="134"/>
    </font>
    <font>
      <b/>
      <sz val="10"/>
      <name val="宋体"/>
      <family val="3"/>
      <charset val="134"/>
    </font>
    <font>
      <sz val="14"/>
      <color theme="1"/>
      <name val="等线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13" fillId="5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21" fillId="5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0" borderId="1" xfId="0" quotePrefix="1" applyFont="1" applyBorder="1" applyAlignment="1">
      <alignment horizontal="left" vertical="center"/>
    </xf>
    <xf numFmtId="0" fontId="7" fillId="0" borderId="1" xfId="0" quotePrefix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quotePrefix="1" applyFont="1" applyBorder="1" applyAlignment="1">
      <alignment horizontal="left" vertical="center"/>
    </xf>
    <xf numFmtId="0" fontId="8" fillId="2" borderId="1" xfId="0" quotePrefix="1" applyFont="1" applyFill="1" applyBorder="1" applyAlignment="1">
      <alignment horizontal="left" vertical="center"/>
    </xf>
    <xf numFmtId="0" fontId="8" fillId="4" borderId="1" xfId="0" quotePrefix="1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4" borderId="1" xfId="0" applyFill="1" applyBorder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/>
    </xf>
    <xf numFmtId="0" fontId="7" fillId="5" borderId="1" xfId="0" quotePrefix="1" applyFont="1" applyFill="1" applyBorder="1" applyAlignment="1">
      <alignment horizontal="left" vertical="center"/>
    </xf>
    <xf numFmtId="0" fontId="7" fillId="5" borderId="1" xfId="0" quotePrefix="1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8" fillId="5" borderId="1" xfId="0" quotePrefix="1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/>
    </xf>
    <xf numFmtId="0" fontId="8" fillId="5" borderId="1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10" fillId="5" borderId="1" xfId="0" quotePrefix="1" applyFont="1" applyFill="1" applyBorder="1" applyAlignment="1">
      <alignment horizontal="left" vertical="center"/>
    </xf>
    <xf numFmtId="0" fontId="10" fillId="5" borderId="1" xfId="0" quotePrefix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13" fillId="0" borderId="1" xfId="0" quotePrefix="1" applyFont="1" applyBorder="1" applyAlignment="1">
      <alignment horizontal="left" vertical="center"/>
    </xf>
    <xf numFmtId="0" fontId="13" fillId="2" borderId="1" xfId="0" quotePrefix="1" applyFont="1" applyFill="1" applyBorder="1" applyAlignment="1">
      <alignment horizontal="left" vertical="center"/>
    </xf>
    <xf numFmtId="0" fontId="13" fillId="5" borderId="1" xfId="0" quotePrefix="1" applyFont="1" applyFill="1" applyBorder="1" applyAlignment="1">
      <alignment horizontal="left" vertical="center"/>
    </xf>
    <xf numFmtId="0" fontId="8" fillId="0" borderId="1" xfId="0" quotePrefix="1" applyFont="1" applyBorder="1" applyAlignment="1">
      <alignment horizontal="left" vertical="center" wrapText="1"/>
    </xf>
    <xf numFmtId="0" fontId="14" fillId="0" borderId="1" xfId="0" quotePrefix="1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8" fillId="6" borderId="1" xfId="0" quotePrefix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0" fontId="10" fillId="0" borderId="1" xfId="0" quotePrefix="1" applyFont="1" applyBorder="1" applyAlignment="1">
      <alignment horizontal="left" vertical="center"/>
    </xf>
    <xf numFmtId="0" fontId="10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7" borderId="1" xfId="0" quotePrefix="1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14" fillId="5" borderId="1" xfId="0" quotePrefix="1" applyFont="1" applyFill="1" applyBorder="1" applyAlignment="1">
      <alignment horizontal="left" vertical="center"/>
    </xf>
    <xf numFmtId="0" fontId="8" fillId="8" borderId="1" xfId="0" quotePrefix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/>
    </xf>
    <xf numFmtId="0" fontId="10" fillId="9" borderId="1" xfId="0" quotePrefix="1" applyFont="1" applyFill="1" applyBorder="1" applyAlignment="1">
      <alignment horizontal="left" vertical="center"/>
    </xf>
    <xf numFmtId="0" fontId="10" fillId="9" borderId="1" xfId="0" quotePrefix="1" applyFont="1" applyFill="1" applyBorder="1" applyAlignment="1">
      <alignment horizontal="left" vertical="center" wrapText="1"/>
    </xf>
    <xf numFmtId="0" fontId="10" fillId="9" borderId="1" xfId="0" applyFont="1" applyFill="1" applyBorder="1" applyAlignment="1">
      <alignment horizontal="left" vertical="center"/>
    </xf>
    <xf numFmtId="0" fontId="11" fillId="9" borderId="1" xfId="0" applyFont="1" applyFill="1" applyBorder="1" applyAlignment="1">
      <alignment horizontal="left" vertical="center"/>
    </xf>
    <xf numFmtId="0" fontId="12" fillId="9" borderId="1" xfId="0" applyFont="1" applyFill="1" applyBorder="1" applyAlignment="1">
      <alignment horizontal="left" vertical="center"/>
    </xf>
    <xf numFmtId="0" fontId="13" fillId="9" borderId="1" xfId="0" applyFont="1" applyFill="1" applyBorder="1" applyAlignment="1">
      <alignment horizontal="left" vertical="center"/>
    </xf>
    <xf numFmtId="0" fontId="13" fillId="9" borderId="1" xfId="0" quotePrefix="1" applyFont="1" applyFill="1" applyBorder="1" applyAlignment="1">
      <alignment horizontal="left" vertical="center"/>
    </xf>
    <xf numFmtId="0" fontId="0" fillId="9" borderId="1" xfId="0" applyFill="1" applyBorder="1" applyAlignment="1">
      <alignment horizontal="left"/>
    </xf>
    <xf numFmtId="0" fontId="13" fillId="9" borderId="1" xfId="0" applyFont="1" applyFill="1" applyBorder="1" applyAlignment="1">
      <alignment horizontal="left" vertical="center" wrapText="1"/>
    </xf>
    <xf numFmtId="0" fontId="15" fillId="9" borderId="1" xfId="0" quotePrefix="1" applyFont="1" applyFill="1" applyBorder="1" applyAlignment="1">
      <alignment horizontal="left" vertical="center"/>
    </xf>
    <xf numFmtId="0" fontId="15" fillId="9" borderId="1" xfId="0" quotePrefix="1" applyFont="1" applyFill="1" applyBorder="1" applyAlignment="1">
      <alignment horizontal="left" vertical="center" wrapText="1"/>
    </xf>
    <xf numFmtId="0" fontId="15" fillId="9" borderId="1" xfId="0" applyFont="1" applyFill="1" applyBorder="1" applyAlignment="1">
      <alignment horizontal="left" vertical="center"/>
    </xf>
    <xf numFmtId="0" fontId="16" fillId="9" borderId="1" xfId="0" applyFont="1" applyFill="1" applyBorder="1" applyAlignment="1">
      <alignment horizontal="left" vertical="center"/>
    </xf>
    <xf numFmtId="0" fontId="17" fillId="9" borderId="1" xfId="0" applyFont="1" applyFill="1" applyBorder="1" applyAlignment="1">
      <alignment horizontal="left" vertical="center"/>
    </xf>
    <xf numFmtId="0" fontId="14" fillId="9" borderId="1" xfId="0" quotePrefix="1" applyFont="1" applyFill="1" applyBorder="1" applyAlignment="1">
      <alignment horizontal="left" vertical="center"/>
    </xf>
    <xf numFmtId="0" fontId="14" fillId="9" borderId="1" xfId="0" applyFont="1" applyFill="1" applyBorder="1" applyAlignment="1">
      <alignment horizontal="left" vertical="center" wrapText="1"/>
    </xf>
    <xf numFmtId="0" fontId="18" fillId="5" borderId="1" xfId="0" quotePrefix="1" applyFont="1" applyFill="1" applyBorder="1" applyAlignment="1">
      <alignment horizontal="left" vertical="center"/>
    </xf>
    <xf numFmtId="0" fontId="18" fillId="5" borderId="1" xfId="0" quotePrefix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5" borderId="1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left" vertical="center"/>
    </xf>
    <xf numFmtId="0" fontId="20" fillId="5" borderId="1" xfId="0" applyFont="1" applyFill="1" applyBorder="1" applyAlignment="1">
      <alignment horizontal="left" vertical="center"/>
    </xf>
    <xf numFmtId="0" fontId="21" fillId="5" borderId="1" xfId="0" applyFont="1" applyFill="1" applyBorder="1" applyAlignment="1">
      <alignment horizontal="left" vertical="center"/>
    </xf>
    <xf numFmtId="0" fontId="21" fillId="0" borderId="1" xfId="0" quotePrefix="1" applyFont="1" applyBorder="1" applyAlignment="1">
      <alignment horizontal="left" vertical="center"/>
    </xf>
    <xf numFmtId="0" fontId="21" fillId="2" borderId="1" xfId="0" quotePrefix="1" applyFont="1" applyFill="1" applyBorder="1" applyAlignment="1">
      <alignment horizontal="left" vertical="center"/>
    </xf>
    <xf numFmtId="0" fontId="21" fillId="5" borderId="1" xfId="0" quotePrefix="1" applyFont="1" applyFill="1" applyBorder="1" applyAlignment="1">
      <alignment horizontal="left" vertical="center"/>
    </xf>
    <xf numFmtId="0" fontId="8" fillId="2" borderId="0" xfId="0" quotePrefix="1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1"/>
  <sheetViews>
    <sheetView tabSelected="1" workbookViewId="0">
      <selection activeCell="AK3" sqref="AK3"/>
    </sheetView>
  </sheetViews>
  <sheetFormatPr defaultColWidth="9" defaultRowHeight="14.2"/>
  <cols>
    <col min="1" max="1" width="6" style="9" bestFit="1" customWidth="1"/>
    <col min="2" max="2" width="11.5" style="9" bestFit="1" customWidth="1"/>
    <col min="3" max="3" width="13.59765625" style="9" customWidth="1"/>
    <col min="4" max="4" width="7.69921875" style="9" hidden="1" customWidth="1"/>
    <col min="5" max="5" width="9.69921875" style="9" hidden="1" customWidth="1"/>
    <col min="6" max="11" width="7.69921875" style="9" hidden="1" customWidth="1"/>
    <col min="12" max="12" width="6" style="9" hidden="1" customWidth="1"/>
    <col min="13" max="13" width="10.59765625" style="9" hidden="1" customWidth="1"/>
    <col min="14" max="14" width="11.3984375" style="9" hidden="1" customWidth="1"/>
    <col min="15" max="15" width="7.69921875" style="9" hidden="1" customWidth="1"/>
    <col min="16" max="16" width="8.8984375" style="9" hidden="1" customWidth="1"/>
    <col min="17" max="17" width="7.69921875" style="9" hidden="1" customWidth="1"/>
    <col min="18" max="18" width="5.69921875" style="9" hidden="1" customWidth="1"/>
    <col min="19" max="22" width="7.69921875" style="9" hidden="1" customWidth="1"/>
    <col min="23" max="23" width="5.69921875" style="9" hidden="1" customWidth="1"/>
    <col min="24" max="24" width="11.19921875" style="9" hidden="1" customWidth="1"/>
    <col min="25" max="29" width="3.19921875" style="9" hidden="1" customWidth="1"/>
    <col min="30" max="30" width="5.8984375" style="9" hidden="1" customWidth="1"/>
    <col min="31" max="31" width="8.296875" style="9" hidden="1" customWidth="1"/>
    <col min="32" max="32" width="8.09765625" style="9" bestFit="1" customWidth="1"/>
    <col min="33" max="33" width="8.5" style="89" bestFit="1" customWidth="1"/>
    <col min="34" max="34" width="9.59765625" style="9" bestFit="1" customWidth="1"/>
    <col min="35" max="16384" width="9" style="9"/>
  </cols>
  <sheetData>
    <row r="1" spans="1:34" ht="33.299999999999997" customHeight="1">
      <c r="B1" s="90" t="s">
        <v>113</v>
      </c>
      <c r="C1" s="90"/>
    </row>
    <row r="2" spans="1:34" ht="61.1">
      <c r="A2" s="4" t="s">
        <v>114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4" t="s">
        <v>10</v>
      </c>
      <c r="M2" s="4" t="s">
        <v>11</v>
      </c>
      <c r="N2" s="4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7" t="s">
        <v>17</v>
      </c>
      <c r="T2" s="7" t="s">
        <v>18</v>
      </c>
      <c r="U2" s="7" t="s">
        <v>19</v>
      </c>
      <c r="V2" s="7" t="s">
        <v>20</v>
      </c>
      <c r="W2" s="7" t="s">
        <v>21</v>
      </c>
      <c r="X2" s="4" t="s">
        <v>22</v>
      </c>
      <c r="Y2" s="4">
        <v>1</v>
      </c>
      <c r="Z2" s="4">
        <v>2</v>
      </c>
      <c r="AA2" s="4">
        <v>3</v>
      </c>
      <c r="AB2" s="4">
        <v>4</v>
      </c>
      <c r="AC2" s="4">
        <v>5</v>
      </c>
      <c r="AD2" s="4" t="s">
        <v>23</v>
      </c>
      <c r="AE2" s="4" t="s">
        <v>24</v>
      </c>
      <c r="AF2" s="8" t="s">
        <v>25</v>
      </c>
      <c r="AG2" s="4" t="s">
        <v>27</v>
      </c>
      <c r="AH2" s="4" t="s">
        <v>26</v>
      </c>
    </row>
    <row r="3" spans="1:34" ht="28.4">
      <c r="A3" s="10">
        <v>1</v>
      </c>
      <c r="B3" s="11" t="s">
        <v>28</v>
      </c>
      <c r="C3" s="12" t="s">
        <v>29</v>
      </c>
      <c r="D3" s="13">
        <v>150</v>
      </c>
      <c r="E3" s="13">
        <v>123.5</v>
      </c>
      <c r="F3" s="13">
        <v>4.57</v>
      </c>
      <c r="G3" s="13">
        <v>4.5599999999999996</v>
      </c>
      <c r="H3" s="13">
        <f t="shared" ref="H3:H31" si="0">0.7*F3+0.3*G3</f>
        <v>4.5670000000000002</v>
      </c>
      <c r="I3" s="13">
        <f t="shared" ref="I3:I31" si="1">(H3-1.5)*10+60</f>
        <v>90.67</v>
      </c>
      <c r="J3" s="13">
        <v>2.5</v>
      </c>
      <c r="K3" s="14">
        <f t="shared" ref="K3:K31" si="2">SUM(I3:J3)</f>
        <v>93.17</v>
      </c>
      <c r="L3" s="15">
        <v>2</v>
      </c>
      <c r="M3" s="16">
        <v>511</v>
      </c>
      <c r="N3" s="17" t="s">
        <v>30</v>
      </c>
      <c r="O3" s="18">
        <v>1</v>
      </c>
      <c r="P3" s="18">
        <v>2</v>
      </c>
      <c r="Q3" s="18" t="s">
        <v>31</v>
      </c>
      <c r="R3" s="18" t="s">
        <v>31</v>
      </c>
      <c r="S3" s="17" t="s">
        <v>32</v>
      </c>
      <c r="T3" s="17" t="s">
        <v>32</v>
      </c>
      <c r="U3" s="17" t="s">
        <v>32</v>
      </c>
      <c r="V3" s="19">
        <v>1</v>
      </c>
      <c r="W3" s="17" t="s">
        <v>32</v>
      </c>
      <c r="X3" s="17" t="s">
        <v>33</v>
      </c>
      <c r="Y3" s="17">
        <v>94</v>
      </c>
      <c r="Z3" s="17">
        <v>98</v>
      </c>
      <c r="AA3" s="17">
        <v>96</v>
      </c>
      <c r="AB3" s="17">
        <v>90</v>
      </c>
      <c r="AC3" s="17">
        <v>96</v>
      </c>
      <c r="AD3" s="20">
        <f t="shared" ref="AD3:AD31" si="3">(AC3+AB3+AA3+Z3+Y3)/5</f>
        <v>94.8</v>
      </c>
      <c r="AE3" s="20">
        <v>1</v>
      </c>
      <c r="AF3" s="21">
        <f t="shared" ref="AF3:AF31" si="4">AD3*0.5+K3*0.5</f>
        <v>93.984999999999999</v>
      </c>
      <c r="AG3" s="23" t="s">
        <v>34</v>
      </c>
      <c r="AH3" s="22"/>
    </row>
    <row r="4" spans="1:34" ht="28.4">
      <c r="A4" s="24">
        <v>2</v>
      </c>
      <c r="B4" s="25" t="s">
        <v>35</v>
      </c>
      <c r="C4" s="26" t="s">
        <v>36</v>
      </c>
      <c r="D4" s="13">
        <v>147</v>
      </c>
      <c r="E4" s="13">
        <v>129</v>
      </c>
      <c r="F4" s="13">
        <v>4.4000000000000004</v>
      </c>
      <c r="G4" s="13">
        <v>4.3899999999999997</v>
      </c>
      <c r="H4" s="13">
        <f t="shared" si="0"/>
        <v>4.3970000000000002</v>
      </c>
      <c r="I4" s="27">
        <f t="shared" si="1"/>
        <v>88.97</v>
      </c>
      <c r="J4" s="27">
        <v>4</v>
      </c>
      <c r="K4" s="28">
        <f t="shared" si="2"/>
        <v>92.97</v>
      </c>
      <c r="L4" s="29">
        <v>3</v>
      </c>
      <c r="M4" s="30">
        <v>528</v>
      </c>
      <c r="N4" s="17" t="s">
        <v>37</v>
      </c>
      <c r="O4" s="18">
        <v>4</v>
      </c>
      <c r="P4" s="18">
        <v>2</v>
      </c>
      <c r="Q4" s="18">
        <v>3</v>
      </c>
      <c r="R4" s="18">
        <v>1</v>
      </c>
      <c r="S4" s="31">
        <v>3</v>
      </c>
      <c r="T4" s="31">
        <v>2</v>
      </c>
      <c r="U4" s="31">
        <v>4</v>
      </c>
      <c r="V4" s="31"/>
      <c r="W4" s="31">
        <v>1</v>
      </c>
      <c r="X4" s="31" t="s">
        <v>38</v>
      </c>
      <c r="Y4" s="31">
        <v>95</v>
      </c>
      <c r="Z4" s="31">
        <v>95</v>
      </c>
      <c r="AA4" s="31">
        <v>95</v>
      </c>
      <c r="AB4" s="31">
        <v>90</v>
      </c>
      <c r="AC4" s="31">
        <v>92</v>
      </c>
      <c r="AD4" s="32">
        <f t="shared" si="3"/>
        <v>93.4</v>
      </c>
      <c r="AE4" s="32">
        <v>1</v>
      </c>
      <c r="AF4" s="32">
        <f t="shared" si="4"/>
        <v>93.185000000000002</v>
      </c>
      <c r="AG4" s="23" t="s">
        <v>34</v>
      </c>
      <c r="AH4" s="33"/>
    </row>
    <row r="5" spans="1:34" ht="28.4">
      <c r="A5" s="10">
        <v>3</v>
      </c>
      <c r="B5" s="25" t="s">
        <v>39</v>
      </c>
      <c r="C5" s="26" t="s">
        <v>36</v>
      </c>
      <c r="D5" s="13">
        <v>172.5</v>
      </c>
      <c r="E5" s="13">
        <v>125</v>
      </c>
      <c r="F5" s="13">
        <v>4.63</v>
      </c>
      <c r="G5" s="13">
        <v>4.63</v>
      </c>
      <c r="H5" s="13">
        <f t="shared" si="0"/>
        <v>4.63</v>
      </c>
      <c r="I5" s="27">
        <f t="shared" si="1"/>
        <v>91.3</v>
      </c>
      <c r="J5" s="27">
        <v>2</v>
      </c>
      <c r="K5" s="28">
        <f t="shared" si="2"/>
        <v>93.3</v>
      </c>
      <c r="L5" s="29">
        <v>1</v>
      </c>
      <c r="M5" s="30">
        <v>611</v>
      </c>
      <c r="N5" s="17" t="s">
        <v>37</v>
      </c>
      <c r="O5" s="18" t="s">
        <v>31</v>
      </c>
      <c r="P5" s="18">
        <v>2</v>
      </c>
      <c r="Q5" s="18">
        <v>3</v>
      </c>
      <c r="R5" s="18">
        <v>1</v>
      </c>
      <c r="S5" s="31">
        <v>4</v>
      </c>
      <c r="T5" s="31">
        <v>3</v>
      </c>
      <c r="U5" s="31">
        <v>2</v>
      </c>
      <c r="V5" s="31"/>
      <c r="W5" s="31">
        <v>1</v>
      </c>
      <c r="X5" s="31" t="s">
        <v>40</v>
      </c>
      <c r="Y5" s="31">
        <v>93</v>
      </c>
      <c r="Z5" s="31">
        <v>90</v>
      </c>
      <c r="AA5" s="31">
        <v>90</v>
      </c>
      <c r="AB5" s="31">
        <v>95</v>
      </c>
      <c r="AC5" s="31">
        <v>90</v>
      </c>
      <c r="AD5" s="32">
        <f t="shared" si="3"/>
        <v>91.6</v>
      </c>
      <c r="AE5" s="32">
        <v>4</v>
      </c>
      <c r="AF5" s="32">
        <f t="shared" si="4"/>
        <v>92.449999999999989</v>
      </c>
      <c r="AG5" s="23" t="s">
        <v>34</v>
      </c>
      <c r="AH5" s="34"/>
    </row>
    <row r="6" spans="1:34" ht="28.4">
      <c r="A6" s="24">
        <v>4</v>
      </c>
      <c r="B6" s="35" t="s">
        <v>41</v>
      </c>
      <c r="C6" s="36" t="s">
        <v>36</v>
      </c>
      <c r="D6" s="37">
        <v>188</v>
      </c>
      <c r="E6" s="37">
        <v>122</v>
      </c>
      <c r="F6" s="37">
        <v>4.07</v>
      </c>
      <c r="G6" s="37">
        <v>4.1399999999999997</v>
      </c>
      <c r="H6" s="37">
        <f t="shared" si="0"/>
        <v>4.0910000000000002</v>
      </c>
      <c r="I6" s="38">
        <f t="shared" si="1"/>
        <v>85.91</v>
      </c>
      <c r="J6" s="38">
        <v>5</v>
      </c>
      <c r="K6" s="39">
        <f t="shared" si="2"/>
        <v>90.91</v>
      </c>
      <c r="L6" s="40">
        <v>7</v>
      </c>
      <c r="M6" s="41">
        <v>503</v>
      </c>
      <c r="N6" s="42" t="s">
        <v>30</v>
      </c>
      <c r="O6" s="43">
        <v>4</v>
      </c>
      <c r="P6" s="43">
        <v>2</v>
      </c>
      <c r="Q6" s="43">
        <v>3</v>
      </c>
      <c r="R6" s="43">
        <v>1</v>
      </c>
      <c r="S6" s="44">
        <v>3</v>
      </c>
      <c r="T6" s="44">
        <v>2</v>
      </c>
      <c r="U6" s="44">
        <v>4</v>
      </c>
      <c r="V6" s="44"/>
      <c r="W6" s="44">
        <v>1</v>
      </c>
      <c r="X6" s="44" t="s">
        <v>42</v>
      </c>
      <c r="Y6" s="44">
        <v>91</v>
      </c>
      <c r="Z6" s="44">
        <v>98</v>
      </c>
      <c r="AA6" s="44">
        <v>98</v>
      </c>
      <c r="AB6" s="44">
        <v>85</v>
      </c>
      <c r="AC6" s="44">
        <v>93</v>
      </c>
      <c r="AD6" s="32">
        <f t="shared" si="3"/>
        <v>93</v>
      </c>
      <c r="AE6" s="32">
        <v>2</v>
      </c>
      <c r="AF6" s="32">
        <f t="shared" si="4"/>
        <v>91.954999999999998</v>
      </c>
      <c r="AG6" s="23" t="s">
        <v>34</v>
      </c>
      <c r="AH6" s="1" t="s">
        <v>43</v>
      </c>
    </row>
    <row r="7" spans="1:34" ht="28.4">
      <c r="A7" s="10">
        <v>5</v>
      </c>
      <c r="B7" s="11" t="s">
        <v>44</v>
      </c>
      <c r="C7" s="12" t="s">
        <v>36</v>
      </c>
      <c r="D7" s="13">
        <v>149</v>
      </c>
      <c r="E7" s="13">
        <v>124</v>
      </c>
      <c r="F7" s="13">
        <v>4.17</v>
      </c>
      <c r="G7" s="13">
        <v>4.0999999999999996</v>
      </c>
      <c r="H7" s="13">
        <f t="shared" si="0"/>
        <v>4.1489999999999991</v>
      </c>
      <c r="I7" s="13">
        <f t="shared" si="1"/>
        <v>86.49</v>
      </c>
      <c r="J7" s="13">
        <v>5</v>
      </c>
      <c r="K7" s="14">
        <f t="shared" si="2"/>
        <v>91.49</v>
      </c>
      <c r="L7" s="15">
        <v>6</v>
      </c>
      <c r="M7" s="45" t="s">
        <v>45</v>
      </c>
      <c r="N7" s="17" t="s">
        <v>30</v>
      </c>
      <c r="O7" s="18">
        <v>1</v>
      </c>
      <c r="P7" s="18" t="s">
        <v>31</v>
      </c>
      <c r="Q7" s="18" t="s">
        <v>31</v>
      </c>
      <c r="R7" s="18" t="s">
        <v>31</v>
      </c>
      <c r="S7" s="19">
        <v>1</v>
      </c>
      <c r="T7" s="46" t="s">
        <v>31</v>
      </c>
      <c r="U7" s="46" t="s">
        <v>31</v>
      </c>
      <c r="V7" s="46" t="s">
        <v>31</v>
      </c>
      <c r="W7" s="46" t="s">
        <v>31</v>
      </c>
      <c r="X7" s="17" t="s">
        <v>46</v>
      </c>
      <c r="Y7" s="17">
        <v>92</v>
      </c>
      <c r="Z7" s="17">
        <v>88</v>
      </c>
      <c r="AA7" s="17">
        <v>96</v>
      </c>
      <c r="AB7" s="17">
        <v>90</v>
      </c>
      <c r="AC7" s="17">
        <v>95</v>
      </c>
      <c r="AD7" s="20">
        <f t="shared" si="3"/>
        <v>92.2</v>
      </c>
      <c r="AE7" s="20">
        <v>3</v>
      </c>
      <c r="AF7" s="21">
        <f t="shared" si="4"/>
        <v>91.844999999999999</v>
      </c>
      <c r="AG7" s="23" t="s">
        <v>34</v>
      </c>
      <c r="AH7" s="47"/>
    </row>
    <row r="8" spans="1:34" ht="28.4">
      <c r="A8" s="24">
        <v>6</v>
      </c>
      <c r="B8" s="11" t="s">
        <v>47</v>
      </c>
      <c r="C8" s="12" t="s">
        <v>48</v>
      </c>
      <c r="D8" s="13">
        <v>148.5</v>
      </c>
      <c r="E8" s="13">
        <v>126.5</v>
      </c>
      <c r="F8" s="13">
        <v>4.45</v>
      </c>
      <c r="G8" s="13">
        <v>4.47</v>
      </c>
      <c r="H8" s="13">
        <f t="shared" si="0"/>
        <v>4.4559999999999995</v>
      </c>
      <c r="I8" s="13">
        <f t="shared" si="1"/>
        <v>89.56</v>
      </c>
      <c r="J8" s="13">
        <v>0.7</v>
      </c>
      <c r="K8" s="14">
        <f t="shared" si="2"/>
        <v>90.26</v>
      </c>
      <c r="L8" s="15">
        <v>10</v>
      </c>
      <c r="M8" s="16">
        <v>518</v>
      </c>
      <c r="N8" s="17" t="s">
        <v>49</v>
      </c>
      <c r="O8" s="18">
        <v>2</v>
      </c>
      <c r="P8" s="18">
        <v>1</v>
      </c>
      <c r="Q8" s="18" t="s">
        <v>31</v>
      </c>
      <c r="R8" s="18" t="s">
        <v>31</v>
      </c>
      <c r="S8" s="17">
        <v>2</v>
      </c>
      <c r="T8" s="48">
        <v>1</v>
      </c>
      <c r="U8" s="17">
        <v>3</v>
      </c>
      <c r="V8" s="17"/>
      <c r="W8" s="17" t="s">
        <v>32</v>
      </c>
      <c r="X8" s="17" t="s">
        <v>50</v>
      </c>
      <c r="Y8" s="17">
        <v>92</v>
      </c>
      <c r="Z8" s="17">
        <v>93</v>
      </c>
      <c r="AA8" s="17">
        <v>92</v>
      </c>
      <c r="AB8" s="17">
        <v>93</v>
      </c>
      <c r="AC8" s="17">
        <v>89</v>
      </c>
      <c r="AD8" s="20">
        <f t="shared" si="3"/>
        <v>91.8</v>
      </c>
      <c r="AE8" s="20">
        <v>2</v>
      </c>
      <c r="AF8" s="21">
        <f t="shared" si="4"/>
        <v>91.03</v>
      </c>
      <c r="AG8" s="23" t="s">
        <v>34</v>
      </c>
      <c r="AH8" s="22"/>
    </row>
    <row r="9" spans="1:34" ht="28.4">
      <c r="A9" s="10">
        <v>7</v>
      </c>
      <c r="B9" s="11" t="s">
        <v>51</v>
      </c>
      <c r="C9" s="12" t="s">
        <v>29</v>
      </c>
      <c r="D9" s="13">
        <v>147</v>
      </c>
      <c r="E9" s="13">
        <v>124.5</v>
      </c>
      <c r="F9" s="13">
        <v>4.0599999999999996</v>
      </c>
      <c r="G9" s="13">
        <v>4.04</v>
      </c>
      <c r="H9" s="13">
        <f t="shared" si="0"/>
        <v>4.0539999999999994</v>
      </c>
      <c r="I9" s="13">
        <f t="shared" si="1"/>
        <v>85.539999999999992</v>
      </c>
      <c r="J9" s="13">
        <v>2.6</v>
      </c>
      <c r="K9" s="14">
        <f t="shared" si="2"/>
        <v>88.139999999999986</v>
      </c>
      <c r="L9" s="15">
        <v>22</v>
      </c>
      <c r="M9" s="16">
        <v>539</v>
      </c>
      <c r="N9" s="17" t="s">
        <v>49</v>
      </c>
      <c r="O9" s="18">
        <v>2</v>
      </c>
      <c r="P9" s="18">
        <v>1</v>
      </c>
      <c r="Q9" s="18">
        <v>4</v>
      </c>
      <c r="R9" s="18">
        <v>3</v>
      </c>
      <c r="S9" s="17">
        <v>2</v>
      </c>
      <c r="T9" s="48">
        <v>1</v>
      </c>
      <c r="U9" s="46" t="s">
        <v>31</v>
      </c>
      <c r="V9" s="17"/>
      <c r="W9" s="17">
        <v>3</v>
      </c>
      <c r="X9" s="17" t="s">
        <v>52</v>
      </c>
      <c r="Y9" s="17">
        <v>91</v>
      </c>
      <c r="Z9" s="17">
        <v>98</v>
      </c>
      <c r="AA9" s="17">
        <v>98</v>
      </c>
      <c r="AB9" s="17">
        <v>92</v>
      </c>
      <c r="AC9" s="17">
        <v>90</v>
      </c>
      <c r="AD9" s="20">
        <f t="shared" si="3"/>
        <v>93.8</v>
      </c>
      <c r="AE9" s="20">
        <v>1</v>
      </c>
      <c r="AF9" s="21">
        <f t="shared" si="4"/>
        <v>90.97</v>
      </c>
      <c r="AG9" s="23" t="s">
        <v>34</v>
      </c>
      <c r="AH9" s="22"/>
    </row>
    <row r="10" spans="1:34" ht="28.4">
      <c r="A10" s="24">
        <v>8</v>
      </c>
      <c r="B10" s="35" t="s">
        <v>53</v>
      </c>
      <c r="C10" s="36" t="s">
        <v>36</v>
      </c>
      <c r="D10" s="37">
        <v>152.5</v>
      </c>
      <c r="E10" s="37">
        <v>130.5</v>
      </c>
      <c r="F10" s="37">
        <v>4.18</v>
      </c>
      <c r="G10" s="37">
        <v>4.2</v>
      </c>
      <c r="H10" s="37">
        <f t="shared" si="0"/>
        <v>4.1859999999999999</v>
      </c>
      <c r="I10" s="38">
        <f t="shared" si="1"/>
        <v>86.86</v>
      </c>
      <c r="J10" s="38">
        <v>3.7</v>
      </c>
      <c r="K10" s="39">
        <f t="shared" si="2"/>
        <v>90.56</v>
      </c>
      <c r="L10" s="40">
        <v>9</v>
      </c>
      <c r="M10" s="41">
        <v>385</v>
      </c>
      <c r="N10" s="42" t="s">
        <v>49</v>
      </c>
      <c r="O10" s="43" t="s">
        <v>31</v>
      </c>
      <c r="P10" s="43">
        <v>2</v>
      </c>
      <c r="Q10" s="43">
        <v>3</v>
      </c>
      <c r="R10" s="43">
        <v>1</v>
      </c>
      <c r="S10" s="44" t="s">
        <v>32</v>
      </c>
      <c r="T10" s="44">
        <v>2</v>
      </c>
      <c r="U10" s="44">
        <v>3</v>
      </c>
      <c r="V10" s="44"/>
      <c r="W10" s="44">
        <v>1</v>
      </c>
      <c r="X10" s="44" t="s">
        <v>54</v>
      </c>
      <c r="Y10" s="44">
        <v>95</v>
      </c>
      <c r="Z10" s="44">
        <v>90</v>
      </c>
      <c r="AA10" s="44">
        <v>90</v>
      </c>
      <c r="AB10" s="44">
        <v>89</v>
      </c>
      <c r="AC10" s="44">
        <v>86</v>
      </c>
      <c r="AD10" s="32">
        <f t="shared" si="3"/>
        <v>90</v>
      </c>
      <c r="AE10" s="32">
        <v>7</v>
      </c>
      <c r="AF10" s="32">
        <f t="shared" si="4"/>
        <v>90.28</v>
      </c>
      <c r="AG10" s="23" t="s">
        <v>34</v>
      </c>
      <c r="AH10" s="1" t="s">
        <v>108</v>
      </c>
    </row>
    <row r="11" spans="1:34" ht="28.4">
      <c r="A11" s="10">
        <v>9</v>
      </c>
      <c r="B11" s="11" t="s">
        <v>55</v>
      </c>
      <c r="C11" s="12" t="s">
        <v>29</v>
      </c>
      <c r="D11" s="13">
        <v>153.5</v>
      </c>
      <c r="E11" s="13">
        <v>128</v>
      </c>
      <c r="F11" s="13">
        <v>4.58</v>
      </c>
      <c r="G11" s="13">
        <v>4.54</v>
      </c>
      <c r="H11" s="13">
        <f t="shared" si="0"/>
        <v>4.5679999999999996</v>
      </c>
      <c r="I11" s="13">
        <f t="shared" si="1"/>
        <v>90.679999999999993</v>
      </c>
      <c r="J11" s="13">
        <v>2.2000000000000002</v>
      </c>
      <c r="K11" s="14">
        <f t="shared" si="2"/>
        <v>92.88</v>
      </c>
      <c r="L11" s="15">
        <v>4</v>
      </c>
      <c r="M11" s="16">
        <v>512</v>
      </c>
      <c r="N11" s="16" t="s">
        <v>56</v>
      </c>
      <c r="O11" s="49">
        <v>4</v>
      </c>
      <c r="P11" s="49">
        <v>1</v>
      </c>
      <c r="Q11" s="49">
        <v>3</v>
      </c>
      <c r="R11" s="49">
        <v>2</v>
      </c>
      <c r="S11" s="16">
        <v>4</v>
      </c>
      <c r="T11" s="50">
        <v>1</v>
      </c>
      <c r="U11" s="16">
        <v>3</v>
      </c>
      <c r="V11" s="16"/>
      <c r="W11" s="16">
        <v>2</v>
      </c>
      <c r="X11" s="51" t="s">
        <v>57</v>
      </c>
      <c r="Y11" s="51" t="s">
        <v>58</v>
      </c>
      <c r="Z11" s="51" t="s">
        <v>59</v>
      </c>
      <c r="AA11" s="51" t="s">
        <v>59</v>
      </c>
      <c r="AB11" s="51" t="s">
        <v>60</v>
      </c>
      <c r="AC11" s="51" t="s">
        <v>61</v>
      </c>
      <c r="AD11" s="20">
        <f t="shared" si="3"/>
        <v>87.6</v>
      </c>
      <c r="AE11" s="20">
        <v>10</v>
      </c>
      <c r="AF11" s="21">
        <f t="shared" si="4"/>
        <v>90.24</v>
      </c>
      <c r="AG11" s="23" t="s">
        <v>34</v>
      </c>
      <c r="AH11" s="22"/>
    </row>
    <row r="12" spans="1:34" ht="28.4">
      <c r="A12" s="24">
        <v>10</v>
      </c>
      <c r="B12" s="11" t="s">
        <v>62</v>
      </c>
      <c r="C12" s="12" t="s">
        <v>36</v>
      </c>
      <c r="D12" s="13">
        <v>151.5</v>
      </c>
      <c r="E12" s="13">
        <v>127.5</v>
      </c>
      <c r="F12" s="13">
        <v>3.93</v>
      </c>
      <c r="G12" s="13">
        <v>3.98</v>
      </c>
      <c r="H12" s="13">
        <f t="shared" si="0"/>
        <v>3.9449999999999998</v>
      </c>
      <c r="I12" s="13">
        <f t="shared" si="1"/>
        <v>84.45</v>
      </c>
      <c r="J12" s="13">
        <v>4.5</v>
      </c>
      <c r="K12" s="14">
        <f t="shared" si="2"/>
        <v>88.95</v>
      </c>
      <c r="L12" s="15">
        <v>17</v>
      </c>
      <c r="M12" s="16">
        <v>548</v>
      </c>
      <c r="N12" s="17" t="s">
        <v>49</v>
      </c>
      <c r="O12" s="18">
        <v>3</v>
      </c>
      <c r="P12" s="18">
        <v>1</v>
      </c>
      <c r="Q12" s="18">
        <v>2</v>
      </c>
      <c r="R12" s="18">
        <v>4</v>
      </c>
      <c r="S12" s="19">
        <v>1</v>
      </c>
      <c r="T12" s="17">
        <v>2</v>
      </c>
      <c r="U12" s="17">
        <v>3</v>
      </c>
      <c r="V12" s="17"/>
      <c r="W12" s="17">
        <v>4</v>
      </c>
      <c r="X12" s="17" t="s">
        <v>63</v>
      </c>
      <c r="Y12" s="17">
        <v>90</v>
      </c>
      <c r="Z12" s="17">
        <v>95</v>
      </c>
      <c r="AA12" s="17">
        <v>89</v>
      </c>
      <c r="AB12" s="17">
        <v>91</v>
      </c>
      <c r="AC12" s="17">
        <v>88</v>
      </c>
      <c r="AD12" s="20">
        <f t="shared" si="3"/>
        <v>90.6</v>
      </c>
      <c r="AE12" s="20">
        <v>5</v>
      </c>
      <c r="AF12" s="21">
        <f t="shared" si="4"/>
        <v>89.775000000000006</v>
      </c>
      <c r="AG12" s="23" t="s">
        <v>34</v>
      </c>
      <c r="AH12" s="22"/>
    </row>
    <row r="13" spans="1:34" ht="28.4">
      <c r="A13" s="10">
        <v>11</v>
      </c>
      <c r="B13" s="25" t="s">
        <v>64</v>
      </c>
      <c r="C13" s="26" t="s">
        <v>48</v>
      </c>
      <c r="D13" s="13">
        <v>164</v>
      </c>
      <c r="E13" s="13">
        <v>129</v>
      </c>
      <c r="F13" s="13">
        <v>3.96</v>
      </c>
      <c r="G13" s="13">
        <v>4.07</v>
      </c>
      <c r="H13" s="13">
        <f t="shared" si="0"/>
        <v>3.9929999999999999</v>
      </c>
      <c r="I13" s="27">
        <f t="shared" si="1"/>
        <v>84.93</v>
      </c>
      <c r="J13" s="27">
        <v>4</v>
      </c>
      <c r="K13" s="28">
        <f t="shared" si="2"/>
        <v>88.93</v>
      </c>
      <c r="L13" s="29">
        <v>18</v>
      </c>
      <c r="M13" s="30">
        <v>502</v>
      </c>
      <c r="N13" s="17" t="s">
        <v>49</v>
      </c>
      <c r="O13" s="18">
        <v>2</v>
      </c>
      <c r="P13" s="18">
        <v>3</v>
      </c>
      <c r="Q13" s="18">
        <v>4</v>
      </c>
      <c r="R13" s="18">
        <v>1</v>
      </c>
      <c r="S13" s="31">
        <v>2</v>
      </c>
      <c r="T13" s="31">
        <v>3</v>
      </c>
      <c r="U13" s="31">
        <v>4</v>
      </c>
      <c r="V13" s="31"/>
      <c r="W13" s="31">
        <v>1</v>
      </c>
      <c r="X13" s="31" t="s">
        <v>65</v>
      </c>
      <c r="Y13" s="31">
        <v>95</v>
      </c>
      <c r="Z13" s="31">
        <v>93</v>
      </c>
      <c r="AA13" s="31">
        <v>87</v>
      </c>
      <c r="AB13" s="31">
        <v>90</v>
      </c>
      <c r="AC13" s="31">
        <v>88</v>
      </c>
      <c r="AD13" s="32">
        <f t="shared" si="3"/>
        <v>90.6</v>
      </c>
      <c r="AE13" s="32">
        <v>5</v>
      </c>
      <c r="AF13" s="32">
        <f t="shared" si="4"/>
        <v>89.765000000000001</v>
      </c>
      <c r="AG13" s="23" t="s">
        <v>34</v>
      </c>
      <c r="AH13" s="33"/>
    </row>
    <row r="14" spans="1:34" ht="28.4">
      <c r="A14" s="24">
        <v>12</v>
      </c>
      <c r="B14" s="52" t="s">
        <v>66</v>
      </c>
      <c r="C14" s="53" t="s">
        <v>48</v>
      </c>
      <c r="D14" s="37">
        <v>146</v>
      </c>
      <c r="E14" s="37">
        <v>132.5</v>
      </c>
      <c r="F14" s="37">
        <v>4.05</v>
      </c>
      <c r="G14" s="37">
        <v>4.05</v>
      </c>
      <c r="H14" s="37">
        <f t="shared" si="0"/>
        <v>4.0499999999999989</v>
      </c>
      <c r="I14" s="37">
        <f t="shared" si="1"/>
        <v>85.499999999999986</v>
      </c>
      <c r="J14" s="37">
        <v>2.5</v>
      </c>
      <c r="K14" s="54">
        <f t="shared" si="2"/>
        <v>87.999999999999986</v>
      </c>
      <c r="L14" s="55">
        <v>23</v>
      </c>
      <c r="M14" s="56">
        <v>453</v>
      </c>
      <c r="N14" s="42" t="s">
        <v>49</v>
      </c>
      <c r="O14" s="43">
        <v>3</v>
      </c>
      <c r="P14" s="43">
        <v>2</v>
      </c>
      <c r="Q14" s="43">
        <v>1</v>
      </c>
      <c r="R14" s="43" t="s">
        <v>31</v>
      </c>
      <c r="S14" s="42">
        <v>3</v>
      </c>
      <c r="T14" s="42">
        <v>2</v>
      </c>
      <c r="U14" s="57">
        <v>1</v>
      </c>
      <c r="V14" s="42"/>
      <c r="W14" s="42" t="s">
        <v>32</v>
      </c>
      <c r="X14" s="42" t="s">
        <v>67</v>
      </c>
      <c r="Y14" s="42">
        <v>95</v>
      </c>
      <c r="Z14" s="42">
        <v>95</v>
      </c>
      <c r="AA14" s="42">
        <v>91</v>
      </c>
      <c r="AB14" s="42">
        <v>87</v>
      </c>
      <c r="AC14" s="42">
        <v>87</v>
      </c>
      <c r="AD14" s="20">
        <f t="shared" si="3"/>
        <v>91</v>
      </c>
      <c r="AE14" s="20">
        <v>4</v>
      </c>
      <c r="AF14" s="58">
        <f t="shared" si="4"/>
        <v>89.5</v>
      </c>
      <c r="AG14" s="23" t="s">
        <v>34</v>
      </c>
      <c r="AH14" s="2" t="s">
        <v>109</v>
      </c>
    </row>
    <row r="15" spans="1:34" ht="28.4">
      <c r="A15" s="10">
        <v>13</v>
      </c>
      <c r="B15" s="11" t="s">
        <v>68</v>
      </c>
      <c r="C15" s="12" t="s">
        <v>29</v>
      </c>
      <c r="D15" s="13">
        <v>159</v>
      </c>
      <c r="E15" s="13">
        <v>132</v>
      </c>
      <c r="F15" s="13">
        <v>4.16</v>
      </c>
      <c r="G15" s="13">
        <v>4.2</v>
      </c>
      <c r="H15" s="13">
        <f t="shared" si="0"/>
        <v>4.1719999999999997</v>
      </c>
      <c r="I15" s="13">
        <f t="shared" si="1"/>
        <v>86.72</v>
      </c>
      <c r="J15" s="13">
        <v>3.5</v>
      </c>
      <c r="K15" s="14">
        <f t="shared" si="2"/>
        <v>90.22</v>
      </c>
      <c r="L15" s="15">
        <v>11</v>
      </c>
      <c r="M15" s="16">
        <v>554</v>
      </c>
      <c r="N15" s="17" t="s">
        <v>49</v>
      </c>
      <c r="O15" s="18" t="s">
        <v>31</v>
      </c>
      <c r="P15" s="18">
        <v>1</v>
      </c>
      <c r="Q15" s="18">
        <v>2</v>
      </c>
      <c r="R15" s="18" t="s">
        <v>31</v>
      </c>
      <c r="S15" s="17">
        <v>3</v>
      </c>
      <c r="T15" s="48">
        <v>1</v>
      </c>
      <c r="U15" s="17">
        <v>2</v>
      </c>
      <c r="V15" s="17"/>
      <c r="W15" s="17">
        <v>4</v>
      </c>
      <c r="X15" s="17" t="s">
        <v>69</v>
      </c>
      <c r="Y15" s="17">
        <v>89</v>
      </c>
      <c r="Z15" s="17">
        <v>92</v>
      </c>
      <c r="AA15" s="17">
        <v>88</v>
      </c>
      <c r="AB15" s="17">
        <v>85</v>
      </c>
      <c r="AC15" s="17">
        <v>88</v>
      </c>
      <c r="AD15" s="20">
        <f t="shared" si="3"/>
        <v>88.4</v>
      </c>
      <c r="AE15" s="20">
        <v>2</v>
      </c>
      <c r="AF15" s="21">
        <f t="shared" si="4"/>
        <v>89.31</v>
      </c>
      <c r="AG15" s="23" t="s">
        <v>34</v>
      </c>
      <c r="AH15" s="22"/>
    </row>
    <row r="16" spans="1:34" ht="28.4">
      <c r="A16" s="24">
        <v>14</v>
      </c>
      <c r="B16" s="35" t="s">
        <v>70</v>
      </c>
      <c r="C16" s="36" t="s">
        <v>29</v>
      </c>
      <c r="D16" s="37">
        <v>167</v>
      </c>
      <c r="E16" s="37">
        <v>122</v>
      </c>
      <c r="F16" s="37">
        <v>3.94</v>
      </c>
      <c r="G16" s="37">
        <v>4.01</v>
      </c>
      <c r="H16" s="37">
        <f t="shared" si="0"/>
        <v>3.9609999999999999</v>
      </c>
      <c r="I16" s="38">
        <f t="shared" si="1"/>
        <v>84.61</v>
      </c>
      <c r="J16" s="38">
        <v>4.5</v>
      </c>
      <c r="K16" s="39">
        <f t="shared" si="2"/>
        <v>89.11</v>
      </c>
      <c r="L16" s="40">
        <v>15</v>
      </c>
      <c r="M16" s="41">
        <v>598</v>
      </c>
      <c r="N16" s="42" t="s">
        <v>49</v>
      </c>
      <c r="O16" s="43" t="s">
        <v>31</v>
      </c>
      <c r="P16" s="43" t="s">
        <v>31</v>
      </c>
      <c r="Q16" s="43" t="s">
        <v>31</v>
      </c>
      <c r="R16" s="43">
        <v>1</v>
      </c>
      <c r="S16" s="59" t="s">
        <v>31</v>
      </c>
      <c r="T16" s="44">
        <v>2</v>
      </c>
      <c r="U16" s="59" t="s">
        <v>31</v>
      </c>
      <c r="V16" s="44"/>
      <c r="W16" s="44">
        <v>1</v>
      </c>
      <c r="X16" s="44" t="s">
        <v>71</v>
      </c>
      <c r="Y16" s="44">
        <v>89</v>
      </c>
      <c r="Z16" s="44">
        <v>95</v>
      </c>
      <c r="AA16" s="44">
        <v>87</v>
      </c>
      <c r="AB16" s="44">
        <v>90</v>
      </c>
      <c r="AC16" s="44">
        <v>85</v>
      </c>
      <c r="AD16" s="32">
        <f t="shared" si="3"/>
        <v>89.2</v>
      </c>
      <c r="AE16" s="32">
        <v>6</v>
      </c>
      <c r="AF16" s="32">
        <f t="shared" si="4"/>
        <v>89.155000000000001</v>
      </c>
      <c r="AG16" s="23" t="s">
        <v>34</v>
      </c>
      <c r="AH16" s="1" t="s">
        <v>43</v>
      </c>
    </row>
    <row r="17" spans="1:34" ht="28.4">
      <c r="A17" s="10">
        <v>15</v>
      </c>
      <c r="B17" s="11" t="s">
        <v>72</v>
      </c>
      <c r="C17" s="12" t="s">
        <v>29</v>
      </c>
      <c r="D17" s="13">
        <v>175</v>
      </c>
      <c r="E17" s="13">
        <v>125</v>
      </c>
      <c r="F17" s="13">
        <v>3.79</v>
      </c>
      <c r="G17" s="13">
        <v>3.91</v>
      </c>
      <c r="H17" s="13">
        <f t="shared" si="0"/>
        <v>3.8260000000000001</v>
      </c>
      <c r="I17" s="13">
        <f t="shared" si="1"/>
        <v>83.26</v>
      </c>
      <c r="J17" s="13">
        <v>2.25</v>
      </c>
      <c r="K17" s="14">
        <f t="shared" si="2"/>
        <v>85.51</v>
      </c>
      <c r="L17" s="15">
        <v>33</v>
      </c>
      <c r="M17" s="16">
        <v>464</v>
      </c>
      <c r="N17" s="17" t="s">
        <v>49</v>
      </c>
      <c r="O17" s="18">
        <v>4</v>
      </c>
      <c r="P17" s="18">
        <v>1</v>
      </c>
      <c r="Q17" s="18">
        <v>3</v>
      </c>
      <c r="R17" s="18">
        <v>2</v>
      </c>
      <c r="S17" s="19">
        <v>1</v>
      </c>
      <c r="T17" s="17">
        <v>2</v>
      </c>
      <c r="U17" s="17">
        <v>3</v>
      </c>
      <c r="V17" s="17"/>
      <c r="W17" s="17">
        <v>4</v>
      </c>
      <c r="X17" s="17" t="s">
        <v>73</v>
      </c>
      <c r="Y17" s="17">
        <v>94</v>
      </c>
      <c r="Z17" s="17">
        <v>90</v>
      </c>
      <c r="AA17" s="17">
        <v>94</v>
      </c>
      <c r="AB17" s="17">
        <v>90</v>
      </c>
      <c r="AC17" s="17">
        <v>89</v>
      </c>
      <c r="AD17" s="20">
        <f t="shared" si="3"/>
        <v>91.4</v>
      </c>
      <c r="AE17" s="20">
        <v>3</v>
      </c>
      <c r="AF17" s="21">
        <f t="shared" si="4"/>
        <v>88.455000000000013</v>
      </c>
      <c r="AG17" s="23" t="s">
        <v>34</v>
      </c>
      <c r="AH17" s="22" t="s">
        <v>111</v>
      </c>
    </row>
    <row r="18" spans="1:34" ht="28.4">
      <c r="A18" s="24">
        <v>16</v>
      </c>
      <c r="B18" s="11" t="s">
        <v>74</v>
      </c>
      <c r="C18" s="12" t="s">
        <v>48</v>
      </c>
      <c r="D18" s="13">
        <v>147</v>
      </c>
      <c r="E18" s="13">
        <v>120.5</v>
      </c>
      <c r="F18" s="13">
        <v>4.13</v>
      </c>
      <c r="G18" s="13">
        <v>4.13</v>
      </c>
      <c r="H18" s="13">
        <f t="shared" si="0"/>
        <v>4.129999999999999</v>
      </c>
      <c r="I18" s="13">
        <f t="shared" si="1"/>
        <v>86.299999999999983</v>
      </c>
      <c r="J18" s="13">
        <v>4.5</v>
      </c>
      <c r="K18" s="14">
        <f t="shared" si="2"/>
        <v>90.799999999999983</v>
      </c>
      <c r="L18" s="15">
        <v>8</v>
      </c>
      <c r="M18" s="16">
        <v>498</v>
      </c>
      <c r="N18" s="17" t="s">
        <v>75</v>
      </c>
      <c r="O18" s="18">
        <v>2</v>
      </c>
      <c r="P18" s="18">
        <v>1</v>
      </c>
      <c r="Q18" s="18" t="s">
        <v>31</v>
      </c>
      <c r="R18" s="18" t="s">
        <v>31</v>
      </c>
      <c r="S18" s="19">
        <v>2</v>
      </c>
      <c r="T18" s="17">
        <v>1</v>
      </c>
      <c r="U18" s="17">
        <v>3</v>
      </c>
      <c r="V18" s="17"/>
      <c r="W18" s="17" t="s">
        <v>32</v>
      </c>
      <c r="X18" s="17" t="s">
        <v>76</v>
      </c>
      <c r="Y18" s="17">
        <v>87</v>
      </c>
      <c r="Z18" s="17">
        <v>86</v>
      </c>
      <c r="AA18" s="17">
        <v>85</v>
      </c>
      <c r="AB18" s="17">
        <v>79</v>
      </c>
      <c r="AC18" s="17">
        <v>90</v>
      </c>
      <c r="AD18" s="20">
        <f t="shared" si="3"/>
        <v>85.4</v>
      </c>
      <c r="AE18" s="20">
        <v>4</v>
      </c>
      <c r="AF18" s="21">
        <f t="shared" si="4"/>
        <v>88.1</v>
      </c>
      <c r="AG18" s="23" t="s">
        <v>34</v>
      </c>
      <c r="AH18" s="22"/>
    </row>
    <row r="19" spans="1:34" ht="28.4">
      <c r="A19" s="10">
        <v>17</v>
      </c>
      <c r="B19" s="11" t="s">
        <v>77</v>
      </c>
      <c r="C19" s="12" t="s">
        <v>36</v>
      </c>
      <c r="D19" s="13">
        <v>164.5</v>
      </c>
      <c r="E19" s="13">
        <v>123.5</v>
      </c>
      <c r="F19" s="13">
        <v>4.16</v>
      </c>
      <c r="G19" s="13">
        <v>4.22</v>
      </c>
      <c r="H19" s="13">
        <f t="shared" si="0"/>
        <v>4.1779999999999999</v>
      </c>
      <c r="I19" s="13">
        <f t="shared" si="1"/>
        <v>86.78</v>
      </c>
      <c r="J19" s="13">
        <v>5</v>
      </c>
      <c r="K19" s="14">
        <f t="shared" si="2"/>
        <v>91.78</v>
      </c>
      <c r="L19" s="15">
        <v>5</v>
      </c>
      <c r="M19" s="16">
        <v>577</v>
      </c>
      <c r="N19" s="17" t="s">
        <v>49</v>
      </c>
      <c r="O19" s="18">
        <v>2</v>
      </c>
      <c r="P19" s="18">
        <v>1</v>
      </c>
      <c r="Q19" s="18">
        <v>3</v>
      </c>
      <c r="R19" s="18" t="s">
        <v>31</v>
      </c>
      <c r="S19" s="17">
        <v>3</v>
      </c>
      <c r="T19" s="17">
        <v>1</v>
      </c>
      <c r="U19" s="60">
        <v>2</v>
      </c>
      <c r="V19" s="17"/>
      <c r="W19" s="17" t="s">
        <v>32</v>
      </c>
      <c r="X19" s="17" t="s">
        <v>78</v>
      </c>
      <c r="Y19" s="17">
        <v>90</v>
      </c>
      <c r="Z19" s="17">
        <v>87</v>
      </c>
      <c r="AA19" s="17">
        <v>80</v>
      </c>
      <c r="AB19" s="17">
        <v>80</v>
      </c>
      <c r="AC19" s="17">
        <v>85</v>
      </c>
      <c r="AD19" s="20">
        <f t="shared" si="3"/>
        <v>84.4</v>
      </c>
      <c r="AE19" s="20">
        <v>6</v>
      </c>
      <c r="AF19" s="21">
        <f t="shared" si="4"/>
        <v>88.09</v>
      </c>
      <c r="AG19" s="23" t="s">
        <v>34</v>
      </c>
      <c r="AH19" s="22"/>
    </row>
    <row r="20" spans="1:34" ht="39.299999999999997">
      <c r="A20" s="24">
        <v>18</v>
      </c>
      <c r="B20" s="11" t="s">
        <v>79</v>
      </c>
      <c r="C20" s="12" t="s">
        <v>48</v>
      </c>
      <c r="D20" s="13">
        <v>151</v>
      </c>
      <c r="E20" s="13">
        <v>131</v>
      </c>
      <c r="F20" s="13">
        <v>3.59</v>
      </c>
      <c r="G20" s="13">
        <v>3.64</v>
      </c>
      <c r="H20" s="13">
        <f t="shared" si="0"/>
        <v>3.605</v>
      </c>
      <c r="I20" s="13">
        <f t="shared" si="1"/>
        <v>81.05</v>
      </c>
      <c r="J20" s="13">
        <v>2.5</v>
      </c>
      <c r="K20" s="14">
        <f t="shared" si="2"/>
        <v>83.55</v>
      </c>
      <c r="L20" s="15">
        <v>42</v>
      </c>
      <c r="M20" s="16">
        <v>495</v>
      </c>
      <c r="N20" s="17" t="s">
        <v>30</v>
      </c>
      <c r="O20" s="18">
        <v>2</v>
      </c>
      <c r="P20" s="18">
        <v>1</v>
      </c>
      <c r="Q20" s="18">
        <v>3</v>
      </c>
      <c r="R20" s="18">
        <v>4</v>
      </c>
      <c r="S20" s="17">
        <v>4</v>
      </c>
      <c r="T20" s="17">
        <v>1</v>
      </c>
      <c r="U20" s="17">
        <v>2</v>
      </c>
      <c r="V20" s="17"/>
      <c r="W20" s="17">
        <v>3</v>
      </c>
      <c r="X20" s="17" t="s">
        <v>80</v>
      </c>
      <c r="Y20" s="17">
        <v>88</v>
      </c>
      <c r="Z20" s="17">
        <v>90</v>
      </c>
      <c r="AA20" s="17">
        <v>93</v>
      </c>
      <c r="AB20" s="17">
        <v>90</v>
      </c>
      <c r="AC20" s="17">
        <v>96</v>
      </c>
      <c r="AD20" s="20">
        <f t="shared" si="3"/>
        <v>91.4</v>
      </c>
      <c r="AE20" s="20">
        <v>5</v>
      </c>
      <c r="AF20" s="21">
        <f t="shared" si="4"/>
        <v>87.474999999999994</v>
      </c>
      <c r="AG20" s="23" t="s">
        <v>34</v>
      </c>
      <c r="AH20" s="22" t="s">
        <v>81</v>
      </c>
    </row>
    <row r="21" spans="1:34" ht="28.4">
      <c r="A21" s="10">
        <v>19</v>
      </c>
      <c r="B21" s="11" t="s">
        <v>82</v>
      </c>
      <c r="C21" s="12" t="s">
        <v>29</v>
      </c>
      <c r="D21" s="13">
        <v>168</v>
      </c>
      <c r="E21" s="13">
        <v>130.5</v>
      </c>
      <c r="F21" s="13">
        <v>4.1399999999999997</v>
      </c>
      <c r="G21" s="13">
        <v>4.12</v>
      </c>
      <c r="H21" s="13">
        <f t="shared" si="0"/>
        <v>4.1339999999999995</v>
      </c>
      <c r="I21" s="13">
        <f t="shared" si="1"/>
        <v>86.34</v>
      </c>
      <c r="J21" s="13">
        <v>3.5</v>
      </c>
      <c r="K21" s="14">
        <f t="shared" si="2"/>
        <v>89.84</v>
      </c>
      <c r="L21" s="15">
        <v>13</v>
      </c>
      <c r="M21" s="16">
        <v>485</v>
      </c>
      <c r="N21" s="17" t="s">
        <v>49</v>
      </c>
      <c r="O21" s="18">
        <v>3</v>
      </c>
      <c r="P21" s="18">
        <v>2</v>
      </c>
      <c r="Q21" s="18">
        <v>4</v>
      </c>
      <c r="R21" s="18">
        <v>1</v>
      </c>
      <c r="S21" s="17">
        <v>3</v>
      </c>
      <c r="T21" s="17">
        <v>1</v>
      </c>
      <c r="U21" s="17">
        <v>4</v>
      </c>
      <c r="V21" s="17"/>
      <c r="W21" s="17">
        <v>2</v>
      </c>
      <c r="X21" s="17" t="s">
        <v>83</v>
      </c>
      <c r="Y21" s="17">
        <v>89</v>
      </c>
      <c r="Z21" s="17">
        <v>82</v>
      </c>
      <c r="AA21" s="17">
        <v>85</v>
      </c>
      <c r="AB21" s="17">
        <v>80</v>
      </c>
      <c r="AC21" s="17">
        <v>83</v>
      </c>
      <c r="AD21" s="20">
        <f t="shared" si="3"/>
        <v>83.8</v>
      </c>
      <c r="AE21" s="20">
        <v>10</v>
      </c>
      <c r="AF21" s="58">
        <f t="shared" si="4"/>
        <v>86.82</v>
      </c>
      <c r="AG21" s="23" t="s">
        <v>34</v>
      </c>
      <c r="AH21" s="22" t="s">
        <v>112</v>
      </c>
    </row>
    <row r="22" spans="1:34" ht="28.4">
      <c r="A22" s="24">
        <v>20</v>
      </c>
      <c r="B22" s="11" t="s">
        <v>85</v>
      </c>
      <c r="C22" s="12" t="s">
        <v>29</v>
      </c>
      <c r="D22" s="13">
        <v>155</v>
      </c>
      <c r="E22" s="13">
        <v>127.5</v>
      </c>
      <c r="F22" s="13">
        <v>4.37</v>
      </c>
      <c r="G22" s="13">
        <v>4.33</v>
      </c>
      <c r="H22" s="13">
        <f t="shared" si="0"/>
        <v>4.3579999999999997</v>
      </c>
      <c r="I22" s="13">
        <f t="shared" si="1"/>
        <v>88.58</v>
      </c>
      <c r="J22" s="13">
        <v>0.5</v>
      </c>
      <c r="K22" s="14">
        <f t="shared" si="2"/>
        <v>89.08</v>
      </c>
      <c r="L22" s="15">
        <v>16</v>
      </c>
      <c r="M22" s="16">
        <v>554</v>
      </c>
      <c r="N22" s="17" t="s">
        <v>49</v>
      </c>
      <c r="O22" s="18" t="s">
        <v>31</v>
      </c>
      <c r="P22" s="18">
        <v>1</v>
      </c>
      <c r="Q22" s="18" t="s">
        <v>31</v>
      </c>
      <c r="R22" s="18" t="s">
        <v>31</v>
      </c>
      <c r="S22" s="17" t="s">
        <v>32</v>
      </c>
      <c r="T22" s="17">
        <v>1</v>
      </c>
      <c r="U22" s="17" t="s">
        <v>32</v>
      </c>
      <c r="V22" s="17"/>
      <c r="W22" s="17" t="s">
        <v>32</v>
      </c>
      <c r="X22" s="17" t="s">
        <v>86</v>
      </c>
      <c r="Y22" s="17">
        <v>87</v>
      </c>
      <c r="Z22" s="17">
        <v>80</v>
      </c>
      <c r="AA22" s="17">
        <v>85</v>
      </c>
      <c r="AB22" s="17">
        <v>87</v>
      </c>
      <c r="AC22" s="17">
        <v>82</v>
      </c>
      <c r="AD22" s="20">
        <f t="shared" si="3"/>
        <v>84.2</v>
      </c>
      <c r="AE22" s="20">
        <v>7</v>
      </c>
      <c r="AF22" s="58">
        <f t="shared" si="4"/>
        <v>86.64</v>
      </c>
      <c r="AG22" s="23" t="s">
        <v>84</v>
      </c>
      <c r="AH22" s="22"/>
    </row>
    <row r="23" spans="1:34" ht="28.4">
      <c r="A23" s="10">
        <v>21</v>
      </c>
      <c r="B23" s="11" t="s">
        <v>87</v>
      </c>
      <c r="C23" s="12" t="s">
        <v>29</v>
      </c>
      <c r="D23" s="13">
        <v>152</v>
      </c>
      <c r="E23" s="13">
        <v>124</v>
      </c>
      <c r="F23" s="13">
        <v>3.98</v>
      </c>
      <c r="G23" s="13">
        <v>3.99</v>
      </c>
      <c r="H23" s="13">
        <f t="shared" si="0"/>
        <v>3.9830000000000001</v>
      </c>
      <c r="I23" s="13">
        <f t="shared" si="1"/>
        <v>84.83</v>
      </c>
      <c r="J23" s="13">
        <v>4</v>
      </c>
      <c r="K23" s="14">
        <f t="shared" si="2"/>
        <v>88.83</v>
      </c>
      <c r="L23" s="15">
        <v>20</v>
      </c>
      <c r="M23" s="16">
        <v>490</v>
      </c>
      <c r="N23" s="17" t="s">
        <v>49</v>
      </c>
      <c r="O23" s="18">
        <v>2</v>
      </c>
      <c r="P23" s="18">
        <v>1</v>
      </c>
      <c r="Q23" s="18">
        <v>3</v>
      </c>
      <c r="R23" s="18" t="s">
        <v>31</v>
      </c>
      <c r="S23" s="17">
        <v>1</v>
      </c>
      <c r="T23" s="17">
        <v>2</v>
      </c>
      <c r="U23" s="17">
        <v>3</v>
      </c>
      <c r="V23" s="17"/>
      <c r="W23" s="17" t="s">
        <v>32</v>
      </c>
      <c r="X23" s="17">
        <v>18868117692</v>
      </c>
      <c r="Y23" s="17">
        <v>86</v>
      </c>
      <c r="Z23" s="17">
        <v>75</v>
      </c>
      <c r="AA23" s="17">
        <v>87</v>
      </c>
      <c r="AB23" s="17">
        <v>90</v>
      </c>
      <c r="AC23" s="17">
        <v>80</v>
      </c>
      <c r="AD23" s="20">
        <f t="shared" si="3"/>
        <v>83.6</v>
      </c>
      <c r="AE23" s="20">
        <v>8</v>
      </c>
      <c r="AF23" s="61">
        <f t="shared" si="4"/>
        <v>86.215000000000003</v>
      </c>
      <c r="AG23" s="23" t="s">
        <v>84</v>
      </c>
      <c r="AH23" s="22"/>
    </row>
    <row r="24" spans="1:34" ht="28.4">
      <c r="A24" s="24">
        <v>22</v>
      </c>
      <c r="B24" s="62" t="s">
        <v>88</v>
      </c>
      <c r="C24" s="63" t="s">
        <v>36</v>
      </c>
      <c r="D24" s="64">
        <v>143</v>
      </c>
      <c r="E24" s="64">
        <v>121</v>
      </c>
      <c r="F24" s="64">
        <v>3.65</v>
      </c>
      <c r="G24" s="64">
        <v>3.67</v>
      </c>
      <c r="H24" s="64">
        <f t="shared" si="0"/>
        <v>3.6559999999999997</v>
      </c>
      <c r="I24" s="64">
        <f t="shared" si="1"/>
        <v>81.56</v>
      </c>
      <c r="J24" s="64">
        <v>2</v>
      </c>
      <c r="K24" s="65">
        <f t="shared" si="2"/>
        <v>83.56</v>
      </c>
      <c r="L24" s="66">
        <v>41</v>
      </c>
      <c r="M24" s="67">
        <v>503</v>
      </c>
      <c r="N24" s="68" t="s">
        <v>49</v>
      </c>
      <c r="O24" s="68">
        <v>2</v>
      </c>
      <c r="P24" s="68">
        <v>1</v>
      </c>
      <c r="Q24" s="68">
        <v>3</v>
      </c>
      <c r="R24" s="68" t="s">
        <v>31</v>
      </c>
      <c r="S24" s="68">
        <v>2</v>
      </c>
      <c r="T24" s="68">
        <v>1</v>
      </c>
      <c r="U24" s="68">
        <v>3</v>
      </c>
      <c r="V24" s="68"/>
      <c r="W24" s="68">
        <v>4</v>
      </c>
      <c r="X24" s="68" t="s">
        <v>89</v>
      </c>
      <c r="Y24" s="68">
        <v>88</v>
      </c>
      <c r="Z24" s="68">
        <v>96</v>
      </c>
      <c r="AA24" s="68">
        <v>90</v>
      </c>
      <c r="AB24" s="68">
        <v>85</v>
      </c>
      <c r="AC24" s="68">
        <v>85</v>
      </c>
      <c r="AD24" s="69">
        <f t="shared" si="3"/>
        <v>88.8</v>
      </c>
      <c r="AE24" s="69">
        <v>7</v>
      </c>
      <c r="AF24" s="69">
        <f t="shared" si="4"/>
        <v>86.18</v>
      </c>
      <c r="AG24" s="23" t="s">
        <v>34</v>
      </c>
      <c r="AH24" s="70" t="s">
        <v>43</v>
      </c>
    </row>
    <row r="25" spans="1:34" ht="28.4">
      <c r="A25" s="10">
        <v>23</v>
      </c>
      <c r="B25" s="71" t="s">
        <v>90</v>
      </c>
      <c r="C25" s="72" t="s">
        <v>48</v>
      </c>
      <c r="D25" s="73">
        <v>149.5</v>
      </c>
      <c r="E25" s="73">
        <v>131.5</v>
      </c>
      <c r="F25" s="73">
        <v>3.74</v>
      </c>
      <c r="G25" s="73">
        <v>3.7</v>
      </c>
      <c r="H25" s="73">
        <f t="shared" si="0"/>
        <v>3.7279999999999998</v>
      </c>
      <c r="I25" s="73">
        <f t="shared" si="1"/>
        <v>82.28</v>
      </c>
      <c r="J25" s="73"/>
      <c r="K25" s="74">
        <f t="shared" si="2"/>
        <v>82.28</v>
      </c>
      <c r="L25" s="75">
        <v>49</v>
      </c>
      <c r="M25" s="76" t="s">
        <v>91</v>
      </c>
      <c r="N25" s="76" t="s">
        <v>92</v>
      </c>
      <c r="O25" s="76" t="s">
        <v>31</v>
      </c>
      <c r="P25" s="76">
        <v>2</v>
      </c>
      <c r="Q25" s="76">
        <v>1</v>
      </c>
      <c r="R25" s="69"/>
      <c r="S25" s="76" t="s">
        <v>32</v>
      </c>
      <c r="T25" s="76">
        <v>1</v>
      </c>
      <c r="U25" s="76">
        <v>2</v>
      </c>
      <c r="V25" s="76"/>
      <c r="W25" s="76" t="s">
        <v>32</v>
      </c>
      <c r="X25" s="76" t="s">
        <v>93</v>
      </c>
      <c r="Y25" s="76">
        <v>93</v>
      </c>
      <c r="Z25" s="76">
        <v>88</v>
      </c>
      <c r="AA25" s="76">
        <v>93</v>
      </c>
      <c r="AB25" s="76">
        <v>91</v>
      </c>
      <c r="AC25" s="76">
        <v>85</v>
      </c>
      <c r="AD25" s="69">
        <f t="shared" si="3"/>
        <v>90</v>
      </c>
      <c r="AE25" s="69">
        <v>7</v>
      </c>
      <c r="AF25" s="69">
        <f t="shared" si="4"/>
        <v>86.14</v>
      </c>
      <c r="AG25" s="23" t="s">
        <v>34</v>
      </c>
      <c r="AH25" s="77" t="s">
        <v>94</v>
      </c>
    </row>
    <row r="26" spans="1:34" ht="28.4">
      <c r="A26" s="24">
        <v>24</v>
      </c>
      <c r="B26" s="78" t="s">
        <v>95</v>
      </c>
      <c r="C26" s="79" t="s">
        <v>48</v>
      </c>
      <c r="D26" s="80">
        <v>150</v>
      </c>
      <c r="E26" s="80">
        <v>129</v>
      </c>
      <c r="F26" s="80">
        <v>3.55</v>
      </c>
      <c r="G26" s="80">
        <v>3.56</v>
      </c>
      <c r="H26" s="80">
        <f t="shared" si="0"/>
        <v>3.5529999999999999</v>
      </c>
      <c r="I26" s="81">
        <f t="shared" si="1"/>
        <v>80.53</v>
      </c>
      <c r="J26" s="81">
        <v>2.5</v>
      </c>
      <c r="K26" s="82">
        <f t="shared" si="2"/>
        <v>83.03</v>
      </c>
      <c r="L26" s="83">
        <v>46</v>
      </c>
      <c r="M26" s="84">
        <v>380</v>
      </c>
      <c r="N26" s="85" t="s">
        <v>30</v>
      </c>
      <c r="O26" s="86">
        <v>1</v>
      </c>
      <c r="P26" s="86">
        <v>3</v>
      </c>
      <c r="Q26" s="86">
        <v>2</v>
      </c>
      <c r="R26" s="86">
        <v>4</v>
      </c>
      <c r="S26" s="59" t="s">
        <v>31</v>
      </c>
      <c r="T26" s="59" t="s">
        <v>31</v>
      </c>
      <c r="U26" s="59" t="s">
        <v>31</v>
      </c>
      <c r="V26" s="59" t="s">
        <v>31</v>
      </c>
      <c r="W26" s="87">
        <v>1</v>
      </c>
      <c r="X26" s="87" t="s">
        <v>96</v>
      </c>
      <c r="Y26" s="87">
        <v>88</v>
      </c>
      <c r="Z26" s="87">
        <v>87</v>
      </c>
      <c r="AA26" s="87">
        <v>89</v>
      </c>
      <c r="AB26" s="87">
        <v>86</v>
      </c>
      <c r="AC26" s="87">
        <v>88</v>
      </c>
      <c r="AD26" s="32">
        <f t="shared" si="3"/>
        <v>87.6</v>
      </c>
      <c r="AE26" s="32">
        <v>8</v>
      </c>
      <c r="AF26" s="32">
        <f t="shared" si="4"/>
        <v>85.314999999999998</v>
      </c>
      <c r="AG26" s="23" t="s">
        <v>84</v>
      </c>
      <c r="AH26" s="3" t="s">
        <v>110</v>
      </c>
    </row>
    <row r="27" spans="1:34" ht="28.4">
      <c r="A27" s="10">
        <v>25</v>
      </c>
      <c r="B27" s="35" t="s">
        <v>97</v>
      </c>
      <c r="C27" s="36" t="s">
        <v>29</v>
      </c>
      <c r="D27" s="37">
        <v>147</v>
      </c>
      <c r="E27" s="37">
        <v>126.5</v>
      </c>
      <c r="F27" s="37">
        <v>3.67</v>
      </c>
      <c r="G27" s="37">
        <v>3.71</v>
      </c>
      <c r="H27" s="37">
        <f t="shared" si="0"/>
        <v>3.6819999999999999</v>
      </c>
      <c r="I27" s="38">
        <f t="shared" si="1"/>
        <v>81.819999999999993</v>
      </c>
      <c r="J27" s="38"/>
      <c r="K27" s="39">
        <f t="shared" si="2"/>
        <v>81.819999999999993</v>
      </c>
      <c r="L27" s="40">
        <v>51</v>
      </c>
      <c r="M27" s="41">
        <v>463</v>
      </c>
      <c r="N27" s="42" t="s">
        <v>49</v>
      </c>
      <c r="O27" s="43">
        <v>4</v>
      </c>
      <c r="P27" s="43">
        <v>2</v>
      </c>
      <c r="Q27" s="43">
        <v>3</v>
      </c>
      <c r="R27" s="43">
        <v>1</v>
      </c>
      <c r="S27" s="44" t="s">
        <v>32</v>
      </c>
      <c r="T27" s="44">
        <v>2</v>
      </c>
      <c r="U27" s="44">
        <v>3</v>
      </c>
      <c r="V27" s="44"/>
      <c r="W27" s="44">
        <v>1</v>
      </c>
      <c r="X27" s="44" t="s">
        <v>98</v>
      </c>
      <c r="Y27" s="44">
        <v>93</v>
      </c>
      <c r="Z27" s="44">
        <v>90</v>
      </c>
      <c r="AA27" s="44">
        <v>86</v>
      </c>
      <c r="AB27" s="44">
        <v>90</v>
      </c>
      <c r="AC27" s="44">
        <v>85</v>
      </c>
      <c r="AD27" s="32">
        <f t="shared" si="3"/>
        <v>88.8</v>
      </c>
      <c r="AE27" s="32">
        <v>9</v>
      </c>
      <c r="AF27" s="32">
        <f t="shared" si="4"/>
        <v>85.31</v>
      </c>
      <c r="AG27" s="23" t="s">
        <v>34</v>
      </c>
      <c r="AH27" s="1" t="s">
        <v>43</v>
      </c>
    </row>
    <row r="28" spans="1:34" ht="28.4">
      <c r="A28" s="24">
        <v>26</v>
      </c>
      <c r="B28" s="11" t="s">
        <v>99</v>
      </c>
      <c r="C28" s="12" t="s">
        <v>48</v>
      </c>
      <c r="D28" s="13">
        <v>167</v>
      </c>
      <c r="E28" s="13">
        <v>125</v>
      </c>
      <c r="F28" s="13">
        <v>3.84</v>
      </c>
      <c r="G28" s="13">
        <v>3.88</v>
      </c>
      <c r="H28" s="13">
        <f t="shared" si="0"/>
        <v>3.8519999999999994</v>
      </c>
      <c r="I28" s="13">
        <f t="shared" si="1"/>
        <v>83.52</v>
      </c>
      <c r="J28" s="13">
        <v>2.2999999999999998</v>
      </c>
      <c r="K28" s="14">
        <f t="shared" si="2"/>
        <v>85.82</v>
      </c>
      <c r="L28" s="15">
        <v>30</v>
      </c>
      <c r="M28" s="17" t="s">
        <v>100</v>
      </c>
      <c r="N28" s="17" t="s">
        <v>49</v>
      </c>
      <c r="O28" s="18">
        <v>4</v>
      </c>
      <c r="P28" s="18">
        <v>2</v>
      </c>
      <c r="Q28" s="18">
        <v>3</v>
      </c>
      <c r="R28" s="18">
        <v>1</v>
      </c>
      <c r="S28" s="17">
        <v>1</v>
      </c>
      <c r="T28" s="17">
        <v>2</v>
      </c>
      <c r="U28" s="17">
        <v>3</v>
      </c>
      <c r="V28" s="17"/>
      <c r="W28" s="17">
        <v>4</v>
      </c>
      <c r="X28" s="17" t="s">
        <v>101</v>
      </c>
      <c r="Y28" s="17">
        <v>85</v>
      </c>
      <c r="Z28" s="17">
        <v>90</v>
      </c>
      <c r="AA28" s="17">
        <v>82</v>
      </c>
      <c r="AB28" s="17">
        <v>88</v>
      </c>
      <c r="AC28" s="17">
        <v>78</v>
      </c>
      <c r="AD28" s="20">
        <f t="shared" si="3"/>
        <v>84.6</v>
      </c>
      <c r="AE28" s="20">
        <v>5</v>
      </c>
      <c r="AF28" s="58">
        <f t="shared" si="4"/>
        <v>85.21</v>
      </c>
      <c r="AG28" s="23" t="s">
        <v>84</v>
      </c>
      <c r="AH28" s="22"/>
    </row>
    <row r="29" spans="1:34" ht="28.4">
      <c r="A29" s="10">
        <v>27</v>
      </c>
      <c r="B29" s="11" t="s">
        <v>102</v>
      </c>
      <c r="C29" s="12" t="s">
        <v>36</v>
      </c>
      <c r="D29" s="13">
        <v>149</v>
      </c>
      <c r="E29" s="13">
        <v>123.5</v>
      </c>
      <c r="F29" s="13">
        <v>3.91</v>
      </c>
      <c r="G29" s="13">
        <v>3.93</v>
      </c>
      <c r="H29" s="13">
        <f t="shared" si="0"/>
        <v>3.9160000000000004</v>
      </c>
      <c r="I29" s="13">
        <f t="shared" si="1"/>
        <v>84.16</v>
      </c>
      <c r="J29" s="13">
        <v>0.7</v>
      </c>
      <c r="K29" s="14">
        <f t="shared" si="2"/>
        <v>84.86</v>
      </c>
      <c r="L29" s="15">
        <v>36</v>
      </c>
      <c r="M29" s="16">
        <v>483</v>
      </c>
      <c r="N29" s="17" t="s">
        <v>30</v>
      </c>
      <c r="O29" s="18">
        <v>1</v>
      </c>
      <c r="P29" s="18">
        <v>2</v>
      </c>
      <c r="Q29" s="18">
        <v>3</v>
      </c>
      <c r="R29" s="88" t="s">
        <v>31</v>
      </c>
      <c r="S29" s="17">
        <v>1</v>
      </c>
      <c r="T29" s="17">
        <v>2</v>
      </c>
      <c r="U29" s="17">
        <v>3</v>
      </c>
      <c r="V29" s="17"/>
      <c r="W29" s="17">
        <v>4</v>
      </c>
      <c r="X29" s="17" t="s">
        <v>103</v>
      </c>
      <c r="Y29" s="17">
        <v>89</v>
      </c>
      <c r="Z29" s="17">
        <v>82</v>
      </c>
      <c r="AA29" s="17">
        <v>88</v>
      </c>
      <c r="AB29" s="17">
        <v>80</v>
      </c>
      <c r="AC29" s="17">
        <v>84</v>
      </c>
      <c r="AD29" s="20">
        <f t="shared" si="3"/>
        <v>84.6</v>
      </c>
      <c r="AE29" s="20">
        <v>9</v>
      </c>
      <c r="AF29" s="58">
        <f t="shared" si="4"/>
        <v>84.72999999999999</v>
      </c>
      <c r="AG29" s="23" t="s">
        <v>84</v>
      </c>
      <c r="AH29" s="22"/>
    </row>
    <row r="30" spans="1:34" ht="28.4">
      <c r="A30" s="24">
        <v>28</v>
      </c>
      <c r="B30" s="62" t="s">
        <v>104</v>
      </c>
      <c r="C30" s="63" t="s">
        <v>29</v>
      </c>
      <c r="D30" s="64">
        <v>159</v>
      </c>
      <c r="E30" s="64">
        <v>127.5</v>
      </c>
      <c r="F30" s="64">
        <v>3.95</v>
      </c>
      <c r="G30" s="64">
        <v>4.01</v>
      </c>
      <c r="H30" s="64">
        <f t="shared" si="0"/>
        <v>3.968</v>
      </c>
      <c r="I30" s="64">
        <f t="shared" si="1"/>
        <v>84.68</v>
      </c>
      <c r="J30" s="64"/>
      <c r="K30" s="65">
        <f t="shared" si="2"/>
        <v>84.68</v>
      </c>
      <c r="L30" s="66">
        <v>38</v>
      </c>
      <c r="M30" s="67">
        <v>492</v>
      </c>
      <c r="N30" s="68" t="s">
        <v>49</v>
      </c>
      <c r="O30" s="68">
        <v>3</v>
      </c>
      <c r="P30" s="68">
        <v>1</v>
      </c>
      <c r="Q30" s="68">
        <v>2</v>
      </c>
      <c r="R30" s="68" t="s">
        <v>31</v>
      </c>
      <c r="S30" s="68">
        <v>3</v>
      </c>
      <c r="T30" s="68">
        <v>1</v>
      </c>
      <c r="U30" s="68">
        <v>2</v>
      </c>
      <c r="V30" s="68"/>
      <c r="W30" s="68" t="s">
        <v>32</v>
      </c>
      <c r="X30" s="68" t="s">
        <v>105</v>
      </c>
      <c r="Y30" s="68">
        <v>82</v>
      </c>
      <c r="Z30" s="68">
        <v>85</v>
      </c>
      <c r="AA30" s="68">
        <v>80</v>
      </c>
      <c r="AB30" s="68">
        <v>80</v>
      </c>
      <c r="AC30" s="68">
        <v>86</v>
      </c>
      <c r="AD30" s="69">
        <f t="shared" si="3"/>
        <v>82.6</v>
      </c>
      <c r="AE30" s="69">
        <v>9</v>
      </c>
      <c r="AF30" s="69">
        <f t="shared" si="4"/>
        <v>83.64</v>
      </c>
      <c r="AG30" s="23" t="s">
        <v>34</v>
      </c>
      <c r="AH30" s="70" t="s">
        <v>43</v>
      </c>
    </row>
    <row r="31" spans="1:34" ht="28.4">
      <c r="A31" s="10">
        <v>29</v>
      </c>
      <c r="B31" s="35" t="s">
        <v>106</v>
      </c>
      <c r="C31" s="36" t="s">
        <v>36</v>
      </c>
      <c r="D31" s="37">
        <v>146</v>
      </c>
      <c r="E31" s="37">
        <v>122</v>
      </c>
      <c r="F31" s="37">
        <v>3.27</v>
      </c>
      <c r="G31" s="37">
        <v>3.35</v>
      </c>
      <c r="H31" s="37">
        <f t="shared" si="0"/>
        <v>3.2939999999999996</v>
      </c>
      <c r="I31" s="38">
        <f t="shared" si="1"/>
        <v>77.94</v>
      </c>
      <c r="J31" s="38"/>
      <c r="K31" s="39">
        <f t="shared" si="2"/>
        <v>77.94</v>
      </c>
      <c r="L31" s="40">
        <v>62</v>
      </c>
      <c r="M31" s="41">
        <v>472</v>
      </c>
      <c r="N31" s="42" t="s">
        <v>49</v>
      </c>
      <c r="O31" s="43" t="s">
        <v>31</v>
      </c>
      <c r="P31" s="43" t="s">
        <v>31</v>
      </c>
      <c r="Q31" s="43" t="s">
        <v>31</v>
      </c>
      <c r="R31" s="43">
        <v>1</v>
      </c>
      <c r="S31" s="44" t="s">
        <v>32</v>
      </c>
      <c r="T31" s="44">
        <v>2</v>
      </c>
      <c r="U31" s="44">
        <v>3</v>
      </c>
      <c r="V31" s="44"/>
      <c r="W31" s="44">
        <v>1</v>
      </c>
      <c r="X31" s="44" t="s">
        <v>107</v>
      </c>
      <c r="Y31" s="44">
        <v>84</v>
      </c>
      <c r="Z31" s="44">
        <v>87</v>
      </c>
      <c r="AA31" s="44">
        <v>85</v>
      </c>
      <c r="AB31" s="44">
        <v>90</v>
      </c>
      <c r="AC31" s="44">
        <v>92</v>
      </c>
      <c r="AD31" s="32">
        <f t="shared" si="3"/>
        <v>87.6</v>
      </c>
      <c r="AE31" s="32">
        <v>3</v>
      </c>
      <c r="AF31" s="32">
        <f t="shared" si="4"/>
        <v>82.77</v>
      </c>
      <c r="AG31" s="23" t="s">
        <v>34</v>
      </c>
      <c r="AH31" s="1" t="s">
        <v>43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dqm</dc:creator>
  <cp:lastModifiedBy>Admin</cp:lastModifiedBy>
  <dcterms:created xsi:type="dcterms:W3CDTF">2019-09-19T00:45:20Z</dcterms:created>
  <dcterms:modified xsi:type="dcterms:W3CDTF">2019-09-19T02:19:51Z</dcterms:modified>
</cp:coreProperties>
</file>